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C55" i="23" l="1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H55" i="23"/>
  <c r="F69" i="23"/>
  <c r="F49" i="20"/>
  <c r="F55" i="23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E12" i="20" l="1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49" i="14"/>
  <c r="C50" i="22"/>
  <c r="H50" i="22" s="1"/>
  <c r="C39" i="14"/>
  <c r="C36" i="14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4" i="23"/>
  <c r="H44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C40" i="20"/>
  <c r="H40" i="20" s="1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52" i="23"/>
  <c r="H52" i="23" s="1"/>
  <c r="C43" i="23"/>
  <c r="H43" i="23" s="1"/>
  <c r="C35" i="23"/>
  <c r="H35" i="23" s="1"/>
  <c r="C37" i="23"/>
  <c r="H37" i="23" s="1"/>
  <c r="C87" i="23"/>
  <c r="H87" i="23" s="1"/>
  <c r="C40" i="23"/>
  <c r="H40" i="23" s="1"/>
  <c r="C34" i="23"/>
  <c r="H34" i="23" s="1"/>
  <c r="C38" i="23"/>
  <c r="H38" i="23" s="1"/>
  <c r="C58" i="20"/>
  <c r="H58" i="20" s="1"/>
  <c r="C77" i="23"/>
  <c r="H77" i="23" s="1"/>
  <c r="C76" i="23"/>
  <c r="H76" i="23" s="1"/>
  <c r="C75" i="23"/>
  <c r="H75" i="23" s="1"/>
  <c r="C74" i="23"/>
  <c r="H74" i="23" s="1"/>
  <c r="C73" i="23"/>
  <c r="H73" i="23" s="1"/>
  <c r="C72" i="23"/>
  <c r="H72" i="23" s="1"/>
  <c r="C71" i="23"/>
  <c r="H71" i="23" s="1"/>
  <c r="C68" i="23"/>
  <c r="H68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4" i="23"/>
  <c r="H54" i="23" s="1"/>
  <c r="C53" i="23"/>
  <c r="H53" i="23" s="1"/>
  <c r="D54" i="25"/>
  <c r="E60" i="20"/>
  <c r="E56" i="20"/>
  <c r="E52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7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E9" i="14"/>
  <c r="J9" i="25" s="1"/>
  <c r="I10" i="25"/>
  <c r="I8" i="25"/>
  <c r="H9" i="25"/>
  <c r="G10" i="25"/>
  <c r="G8" i="25"/>
  <c r="F9" i="25"/>
  <c r="D33" i="20"/>
  <c r="F33" i="20" s="1"/>
  <c r="D30" i="20"/>
  <c r="D49" i="23" s="1"/>
  <c r="D26" i="20"/>
  <c r="D24" i="20"/>
  <c r="F24" i="20" s="1"/>
  <c r="D22" i="20"/>
  <c r="D20" i="20"/>
  <c r="D39" i="23" s="1"/>
  <c r="D18" i="20"/>
  <c r="D37" i="23" s="1"/>
  <c r="F37" i="23" s="1"/>
  <c r="D16" i="20"/>
  <c r="D35" i="23" s="1"/>
  <c r="E35" i="23" s="1"/>
  <c r="D11" i="20"/>
  <c r="F11" i="20" s="1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F23" i="20" s="1"/>
  <c r="D21" i="20"/>
  <c r="D40" i="23" s="1"/>
  <c r="D19" i="20"/>
  <c r="F19" i="20" s="1"/>
  <c r="D17" i="20"/>
  <c r="F17" i="20" s="1"/>
  <c r="D15" i="20"/>
  <c r="D34" i="23" s="1"/>
  <c r="F34" i="23" s="1"/>
  <c r="E9" i="25"/>
  <c r="D10" i="20"/>
  <c r="D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30" i="23"/>
  <c r="E11" i="20"/>
  <c r="F18" i="20"/>
  <c r="D41" i="23"/>
  <c r="F22" i="20"/>
  <c r="E22" i="20"/>
  <c r="D45" i="23"/>
  <c r="E26" i="20"/>
  <c r="E9" i="20"/>
  <c r="E16" i="20"/>
  <c r="D43" i="23"/>
  <c r="F43" i="23" s="1"/>
  <c r="E24" i="20"/>
  <c r="F26" i="20"/>
  <c r="F20" i="20"/>
  <c r="F61" i="20"/>
  <c r="F55" i="20"/>
  <c r="F45" i="20"/>
  <c r="F42" i="14" l="1"/>
  <c r="D54" i="23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D50" i="22"/>
  <c r="E50" i="22" s="1"/>
  <c r="C49" i="25" s="1"/>
  <c r="E6" i="14"/>
  <c r="J6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F6" i="14"/>
  <c r="R6" i="25"/>
  <c r="D39" i="14"/>
  <c r="E39" i="14" s="1"/>
  <c r="J39" i="25" s="1"/>
  <c r="F7" i="22"/>
  <c r="F41" i="23"/>
  <c r="D10" i="23"/>
  <c r="E10" i="23" s="1"/>
  <c r="D42" i="23"/>
  <c r="E42" i="23" s="1"/>
  <c r="D7" i="23"/>
  <c r="D9" i="25"/>
  <c r="F65" i="23"/>
  <c r="C26" i="23"/>
  <c r="H26" i="23" s="1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D26" i="23"/>
  <c r="E71" i="23"/>
  <c r="E21" i="20"/>
  <c r="F27" i="23"/>
  <c r="E29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E54" i="23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27" i="23" l="1"/>
  <c r="F30" i="23"/>
  <c r="F29" i="23"/>
  <c r="D36" i="14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E26" i="23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C24" i="23"/>
  <c r="H24" i="23" s="1"/>
  <c r="E58" i="20"/>
  <c r="D55" i="25"/>
  <c r="F49" i="14"/>
  <c r="D60" i="23"/>
  <c r="F61" i="23"/>
  <c r="F50" i="20"/>
  <c r="E50" i="20"/>
  <c r="E59" i="23"/>
  <c r="F59" i="23"/>
  <c r="E75" i="23"/>
  <c r="F75" i="23"/>
  <c r="D24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D36" i="25" l="1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F24" i="23"/>
  <c r="E37" i="20"/>
  <c r="F37" i="20"/>
  <c r="C96" i="23"/>
  <c r="H96" i="23" s="1"/>
  <c r="F70" i="23"/>
  <c r="E60" i="23"/>
  <c r="F60" i="23"/>
  <c r="D96" i="23" l="1"/>
  <c r="F96" i="23" s="1"/>
  <c r="F19" i="23"/>
  <c r="E19" i="23"/>
  <c r="C88" i="23"/>
  <c r="H88" i="23" s="1"/>
  <c r="E79" i="23"/>
  <c r="F79" i="23"/>
  <c r="D88" i="23"/>
  <c r="F56" i="23"/>
  <c r="E56" i="23"/>
  <c r="E57" i="23"/>
  <c r="E96" i="23"/>
  <c r="F57" i="23"/>
  <c r="F88" i="23" l="1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<sst xmlns="http://schemas.openxmlformats.org/spreadsheetml/2006/main" count="706" uniqueCount="240">
  <si>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</si>
  <si>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</si>
  <si>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</si>
  <si>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</si>
  <si>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</si>
  <si>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</si>
  <si>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</si>
  <si>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</si>
  <si>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</si>
  <si>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</si>
  <si>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</si>
  <si>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</si>
  <si>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</si>
  <si>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</si>
  <si>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</si>
  <si>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</si>
  <si>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</si>
  <si>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</si>
  <si>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</si>
  <si>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</si>
  <si>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</si>
  <si>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</si>
  <si>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</si>
  <si>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</si>
  <si>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</si>
  <si>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</si>
  <si>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</si>
  <si>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</si>
  <si>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</si>
  <si>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</si>
  <si>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</si>
  <si>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</si>
  <si>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</si>
  <si>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</si>
  <si>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</si>
  <si>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</si>
  <si>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</si>
  <si>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</si>
  <si>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</si>
  <si>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</si>
  <si>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</si>
  <si>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</si>
  <si>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</si>
  <si>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</si>
  <si>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</si>
  <si>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</si>
  <si>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</si>
  <si>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</si>
  <si>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</si>
  <si>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</si>
  <si>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</si>
  <si>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</si>
  <si>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</si>
  <si>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</si>
  <si>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</si>
  <si>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</si>
  <si>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</si>
  <si>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</si>
  <si>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</si>
  <si>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</si>
  <si>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</si>
  <si>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</si>
  <si>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</si>
  <si>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</si>
  <si>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</si>
  <si>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</si>
  <si>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</si>
  <si>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</si>
  <si>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</si>
  <si>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</si>
  <si>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</si>
  <si>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</si>
  <si>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</si>
  <si>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</si>
  <si>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</si>
  <si>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</si>
  <si>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</si>
  <si>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</si>
  <si>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</si>
  <si>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</si>
  <si>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</si>
  <si>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</si>
  <si>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</si>
  <si>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</si>
  <si>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</si>
  <si>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</si>
  <si>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</si>
  <si>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</si>
  <si>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</si>
  <si>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</si>
  <si>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</si>
  <si>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</si>
  <si>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</si>
  <si>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</si>
  <si>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</si>
  <si>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</si>
  <si>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</si>
  <si>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</si>
  <si>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</si>
  <si>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</si>
  <si>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</si>
  <si>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</si>
  <si>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</si>
  <si>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</si>
  <si>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</si>
  <si>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</si>
  <si>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</si>
  <si>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</si>
  <si>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</si>
  <si>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</si>
  <si>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</si>
  <si>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</si>
  <si>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</si>
  <si>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</si>
  <si>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</si>
  <si>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</si>
  <si>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</si>
  <si>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</si>
  <si>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</si>
  <si>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</si>
  <si>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</si>
  <si>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</si>
  <si>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</si>
  <si>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</si>
  <si>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</si>
  <si>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</si>
  <si>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</si>
  <si>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</si>
  <si>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</si>
  <si>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</si>
  <si>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</si>
  <si>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</si>
  <si>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</si>
  <si>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</si>
  <si>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</si>
  <si>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</si>
  <si>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</si>
  <si>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</si>
  <si>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</si>
  <si>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</si>
  <si>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</si>
  <si>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</si>
  <si>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</si>
  <si>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</si>
  <si>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</si>
  <si>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</si>
  <si>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</si>
  <si>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</si>
  <si>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</si>
  <si>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</si>
  <si>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</si>
  <si>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</si>
  <si>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</si>
  <si>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</si>
  <si>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</si>
  <si>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</si>
  <si>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</si>
  <si>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</si>
  <si>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</si>
  <si>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</si>
  <si>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</si>
  <si>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</si>
  <si>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</si>
  <si>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</si>
  <si>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</si>
  <si>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</si>
  <si>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</si>
  <si>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</si>
  <si>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</si>
  <si>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</si>
  <si>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</si>
  <si>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</si>
  <si>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</si>
  <si>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</si>
  <si>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</si>
  <si>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</si>
  <si>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</si>
  <si>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</si>
  <si>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</si>
  <si>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</si>
  <si>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</si>
  <si>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</si>
  <si>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</si>
  <si>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</si>
  <si>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</si>
  <si>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</si>
  <si>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</si>
  <si>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</si>
  <si>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</si>
  <si>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</si>
  <si>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</si>
  <si>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</si>
  <si>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</si>
  <si>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</si>
  <si>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</si>
  <si>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</si>
  <si>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</si>
  <si>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</si>
  <si>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</si>
  <si>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</si>
  <si>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</si>
  <si>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</si>
  <si>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</si>
  <si>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</si>
  <si>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</si>
  <si>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</si>
  <si>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</si>
  <si>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</si>
  <si>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</si>
  <si>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</si>
  <si>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</si>
  <si>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</si>
  <si>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</si>
  <si>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</si>
  <si>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</si>
  <si>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</si>
  <si>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</si>
  <si>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</si>
  <si>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</si>
  <si>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</si>
  <si>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</si>
  <si>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</si>
  <si>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</si>
  <si>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</si>
  <si>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</si>
  <si>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</si>
  <si>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</si>
  <si>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</si>
  <si>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</si>
  <si>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</si>
  <si>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</si>
  <si>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</si>
  <si>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</si>
  <si>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</si>
  <si>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</si>
  <si>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</si>
  <si>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</si>
  <si>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</si>
  <si>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2013 rok</t>
  </si>
  <si>
    <t xml:space="preserve">Plan finansowy Małopolskiego Oddziału Wojewódzkiego Narodowego Funduszu Zdrowia  na 2013 rok                                                                                                                                                  przesunięcia dokonane przez Prezesa NFZ w dniu  18.12.2013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</si>
</sst>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2"/>
  <sheetViews>
    <sheetView showGridLines="0" tabSelected="1" view="pageBreakPreview" zoomScale="55" zoomScaleNormal="70" zoomScaleSheetLayoutView="55" workbookViewId="0">
      <selection activeCell="K9" sqref="K9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7" t="s">
        <v>239</v>
      </c>
      <c r="B1" s="147"/>
      <c r="C1" s="147"/>
      <c r="D1" s="147"/>
      <c r="E1" s="147"/>
      <c r="F1" s="147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6" t="s">
        <v>127</v>
      </c>
      <c r="B3" s="145" t="s">
        <v>58</v>
      </c>
      <c r="C3" s="141" t="s">
        <v>238</v>
      </c>
      <c r="D3" s="141" t="s">
        <v>158</v>
      </c>
      <c r="E3" s="138" t="s">
        <v>159</v>
      </c>
      <c r="F3" s="138" t="s">
        <v>160</v>
      </c>
    </row>
    <row r="4" spans="1:6" s="6" customFormat="1" ht="45" customHeight="1" x14ac:dyDescent="0.2">
      <c r="A4" s="145"/>
      <c r="B4" s="145"/>
      <c r="C4" s="142"/>
      <c r="D4" s="142"/>
      <c r="E4" s="138"/>
      <c r="F4" s="138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5354113</v>
      </c>
      <c r="D6" s="13">
        <f>D7+D8+D9+D14+D15+D16+D17+D18+D19+D20+D21+D22+D23+D24+D28+D29+D31+D32</f>
        <v>5354113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652600</v>
      </c>
      <c r="D7" s="86">
        <f>C7</f>
        <v>652600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450439</v>
      </c>
      <c r="D8" s="86">
        <f t="shared" ref="D8:D34" si="2">C8</f>
        <v>450439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2579268</v>
      </c>
      <c r="D9" s="86">
        <f t="shared" si="2"/>
        <v>2579268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220278</v>
      </c>
      <c r="D10" s="86">
        <f t="shared" si="2"/>
        <v>220278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199358</v>
      </c>
      <c r="D11" s="86">
        <f t="shared" ref="D11:D13" si="3">C11</f>
        <v>199358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98546</v>
      </c>
      <c r="D12" s="86">
        <f t="shared" si="3"/>
        <v>98546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47194</v>
      </c>
      <c r="D13" s="86">
        <f t="shared" si="3"/>
        <v>47194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167128</v>
      </c>
      <c r="D14" s="86">
        <f t="shared" si="2"/>
        <v>167128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179089</v>
      </c>
      <c r="D15" s="86">
        <f t="shared" si="2"/>
        <v>179089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113159</v>
      </c>
      <c r="D16" s="86">
        <f t="shared" si="2"/>
        <v>113159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31111</v>
      </c>
      <c r="D17" s="86">
        <f t="shared" si="2"/>
        <v>31111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180560</v>
      </c>
      <c r="D18" s="86">
        <f t="shared" si="2"/>
        <v>180560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49527</v>
      </c>
      <c r="D19" s="86">
        <f t="shared" si="2"/>
        <v>49527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11707</v>
      </c>
      <c r="D21" s="86">
        <f t="shared" si="2"/>
        <v>11707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144990</v>
      </c>
      <c r="D22" s="86">
        <f t="shared" si="2"/>
        <v>144990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62300</v>
      </c>
      <c r="D23" s="86">
        <f t="shared" si="2"/>
        <v>62300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718006</v>
      </c>
      <c r="D24" s="86">
        <f t="shared" si="2"/>
        <v>718006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714006</v>
      </c>
      <c r="D25" s="86">
        <f>C25</f>
        <v>714006</v>
      </c>
      <c r="E25" s="100" t="str">
        <f t="shared" si="0"/>
        <v>-</v>
      </c>
      <c r="F25" s="95">
        <f>IF(C26=0,"-",D25/C26)</f>
        <v>238.00200000000001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12528</v>
      </c>
      <c r="D32" s="86">
        <f t="shared" si="2"/>
        <v>12528</v>
      </c>
      <c r="E32" s="100" t="str">
        <f t="shared" si="0"/>
        <v>-</v>
      </c>
      <c r="F32" s="95">
        <f t="shared" si="1"/>
        <v>1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138400</v>
      </c>
      <c r="D34" s="89">
        <f t="shared" si="2"/>
        <v>138400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40214</v>
      </c>
      <c r="D36" s="26">
        <f>D37+D38+D39+D47+D49+D55+D56+D54</f>
        <v>40214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1546</v>
      </c>
      <c r="D37" s="90">
        <f>C37</f>
        <v>1546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4624</v>
      </c>
      <c r="D38" s="90">
        <f>C38</f>
        <v>4624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267</v>
      </c>
      <c r="D39" s="90">
        <f>D40+D42+D43+D44+D45+D46</f>
        <v>267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22</v>
      </c>
      <c r="D40" s="79">
        <f>C40</f>
        <v>22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22</v>
      </c>
      <c r="D41" s="79">
        <f t="shared" ref="D41:D62" si="14">C41</f>
        <v>22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35</v>
      </c>
      <c r="D42" s="79">
        <f t="shared" si="14"/>
        <v>35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160</v>
      </c>
      <c r="D45" s="90">
        <f t="shared" si="14"/>
        <v>160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50</v>
      </c>
      <c r="D46" s="79">
        <f t="shared" si="14"/>
        <v>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21677</v>
      </c>
      <c r="D47" s="90">
        <f t="shared" si="14"/>
        <v>21677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4806</v>
      </c>
      <c r="D49" s="90">
        <f>D50+D51+D52+D53</f>
        <v>4806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3727</v>
      </c>
      <c r="D50" s="90">
        <f t="shared" si="14"/>
        <v>3727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531</v>
      </c>
      <c r="D51" s="90">
        <f t="shared" si="14"/>
        <v>531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548</v>
      </c>
      <c r="D53" s="90">
        <f t="shared" si="14"/>
        <v>548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7000</v>
      </c>
      <c r="D55" s="79">
        <f t="shared" si="14"/>
        <v>7000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294</v>
      </c>
      <c r="D56" s="90">
        <f t="shared" si="14"/>
        <v>294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20970</v>
      </c>
      <c r="D57" s="88">
        <f>D58+D59+D60+D61</f>
        <v>20970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10</v>
      </c>
      <c r="D58" s="79">
        <f t="shared" si="14"/>
        <v>10</v>
      </c>
      <c r="E58" s="79" t="str">
        <f t="shared" si="0"/>
        <v>-</v>
      </c>
      <c r="F58" s="95">
        <f t="shared" si="1"/>
        <v>1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2013-12-30T13:48:49Z</cp:lastPrinted>
  <dcterms:created xsi:type="dcterms:W3CDTF">2005-07-21T09:51:05Z</dcterms:created>
  <dcterms:modified xsi:type="dcterms:W3CDTF">2014-01-02T12:46:03Z</dcterms:modified>
</cp:coreProperties>
</file>