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360" yWindow="240" windowWidth="12120" windowHeight="8250" tabRatio="910" firstSheet="3" activeTab="3"/>
  </bookViews>
  <sheets>
    <sheet name="NFZ" sheetId="23" state="hidden" r:id="rId1"/>
    <sheet name="CENTRALA" sheetId="22" state="hidden" r:id="rId2"/>
    <sheet name="Razem OW" sheetId="20" state="hidden" r:id="rId3"/>
    <sheet name="Małopolski" sheetId="14" r:id="rId4"/>
    <sheet name="zbiorczo" sheetId="25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C" localSheetId="4">zbiorczo!___C</definedName>
    <definedName name="___C">[0]!___C</definedName>
    <definedName name="__C" localSheetId="4">zbiorczo!__C</definedName>
    <definedName name="__C">[0]!__C</definedName>
    <definedName name="_1_0_0kos" localSheetId="4">[1]plan!#REF!</definedName>
    <definedName name="_1_0_0kos">[1]plan!#REF!</definedName>
    <definedName name="_2_0_0ra" localSheetId="4">[1]plan!#REF!</definedName>
    <definedName name="_2_0_0ra">[1]plan!#REF!</definedName>
    <definedName name="_C" localSheetId="2">'Razem OW'!_C</definedName>
    <definedName name="_C" localSheetId="4">#N/A</definedName>
    <definedName name="_C">'Razem OW'!_C</definedName>
    <definedName name="A" localSheetId="2">'Razem OW'!A</definedName>
    <definedName name="A" localSheetId="4">#N/A</definedName>
    <definedName name="A">'Razem OW'!A</definedName>
    <definedName name="A_2" localSheetId="4">zbiorczo!A_2</definedName>
    <definedName name="A_2">[0]!A_2</definedName>
    <definedName name="aa" localSheetId="2">'Razem OW'!aa</definedName>
    <definedName name="aa" localSheetId="4">#N/A</definedName>
    <definedName name="aa">'Razem OW'!aa</definedName>
    <definedName name="aa_2" localSheetId="4">zbiorczo!aa_2</definedName>
    <definedName name="aa_2">[0]!aa_2</definedName>
    <definedName name="B" localSheetId="4">zbiorczo!B</definedName>
    <definedName name="B">[0]!B</definedName>
    <definedName name="BILANS" localSheetId="4">[2]plan!#REF!</definedName>
    <definedName name="BILANS">[2]plan!#REF!</definedName>
    <definedName name="BILANSSPZ" localSheetId="4">[2]plan!#REF!</definedName>
    <definedName name="BILANSSPZ">[2]plan!#REF!</definedName>
    <definedName name="BV" localSheetId="2">'Razem OW'!BV</definedName>
    <definedName name="BV" localSheetId="4">#N/A</definedName>
    <definedName name="BV">'Razem OW'!BV</definedName>
    <definedName name="cr" localSheetId="2">'Razem OW'!cr</definedName>
    <definedName name="cr" localSheetId="4">#N/A</definedName>
    <definedName name="cr">'Razem OW'!cr</definedName>
    <definedName name="d" localSheetId="2">'Razem OW'!d</definedName>
    <definedName name="d" localSheetId="4">#N/A</definedName>
    <definedName name="d">'Razem OW'!d</definedName>
    <definedName name="depozyty">#REF!</definedName>
    <definedName name="g" localSheetId="4">zbiorczo!g</definedName>
    <definedName name="g">[0]!g</definedName>
    <definedName name="koszty" localSheetId="4">[1]plan!#REF!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4">#N/A</definedName>
    <definedName name="mn">'Razem OW'!mn</definedName>
    <definedName name="mon" localSheetId="2">'Razem OW'!mon</definedName>
    <definedName name="mon" localSheetId="4">#N/A</definedName>
    <definedName name="mon">'Razem OW'!mon</definedName>
    <definedName name="naleznosci">#REF!</definedName>
    <definedName name="_xlnm.Print_Area" localSheetId="1">CENTRALA!$A$1:$F$63</definedName>
    <definedName name="_xlnm.Print_Area" localSheetId="3">Małopolski!$A$1:$F$63</definedName>
    <definedName name="_xlnm.Print_Area" localSheetId="0">NFZ!$A$1:$F$96</definedName>
    <definedName name="_xlnm.Print_Area" localSheetId="2">'Razem OW'!$A$1:$F$63</definedName>
    <definedName name="_xlnm.Print_Area" localSheetId="4">zbiorczo!$A$2:$T$56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4">#N/A</definedName>
    <definedName name="rgds">'Razem OW'!rgds</definedName>
    <definedName name="_xlnm.Print_Titles" localSheetId="0">NFZ!$1:$6</definedName>
    <definedName name="_xlnm.Print_Titles" localSheetId="4">zbiorczo!$B:$B</definedName>
    <definedName name="wybkosz1">#REF!</definedName>
    <definedName name="wybkosz2">#REF!</definedName>
    <definedName name="za" localSheetId="2">'Razem OW'!za</definedName>
    <definedName name="za" localSheetId="4">#N/A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6" i="14" l="1"/>
  <c r="C40" i="14" l="1"/>
  <c r="C2" i="14" l="1"/>
  <c r="H8" i="22"/>
  <c r="H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8" i="22"/>
  <c r="H39" i="22"/>
  <c r="H41" i="22"/>
  <c r="H42" i="22"/>
  <c r="H43" i="22"/>
  <c r="H44" i="22"/>
  <c r="H45" i="22"/>
  <c r="H46" i="22"/>
  <c r="H47" i="22"/>
  <c r="H48" i="22"/>
  <c r="H49" i="22"/>
  <c r="H51" i="22"/>
  <c r="H52" i="22"/>
  <c r="H53" i="22"/>
  <c r="H54" i="22"/>
  <c r="H55" i="22"/>
  <c r="H57" i="22"/>
  <c r="H59" i="22"/>
  <c r="H60" i="22"/>
  <c r="H61" i="22"/>
  <c r="H62" i="22"/>
  <c r="H63" i="22"/>
  <c r="H78" i="23"/>
  <c r="H90" i="23"/>
  <c r="H91" i="23"/>
  <c r="H93" i="23"/>
  <c r="D49" i="14" l="1"/>
  <c r="D55" i="22"/>
  <c r="D48" i="22"/>
  <c r="D49" i="22"/>
  <c r="D56" i="14"/>
  <c r="C56" i="22"/>
  <c r="D56" i="22" l="1"/>
  <c r="H56" i="22"/>
  <c r="E11" i="25"/>
  <c r="F11" i="25"/>
  <c r="G11" i="25"/>
  <c r="H11" i="25"/>
  <c r="I11" i="25"/>
  <c r="K11" i="25"/>
  <c r="L11" i="25"/>
  <c r="M11" i="25"/>
  <c r="N11" i="25"/>
  <c r="O11" i="25"/>
  <c r="P11" i="25"/>
  <c r="Q11" i="25"/>
  <c r="R11" i="25"/>
  <c r="S11" i="25"/>
  <c r="T11" i="25"/>
  <c r="E12" i="25"/>
  <c r="F12" i="25"/>
  <c r="G12" i="25"/>
  <c r="H12" i="25"/>
  <c r="I12" i="25"/>
  <c r="K12" i="25"/>
  <c r="L12" i="25"/>
  <c r="M12" i="25"/>
  <c r="N12" i="25"/>
  <c r="O12" i="25"/>
  <c r="P12" i="25"/>
  <c r="Q12" i="25"/>
  <c r="R12" i="25"/>
  <c r="S12" i="25"/>
  <c r="T12" i="25"/>
  <c r="E13" i="25"/>
  <c r="F13" i="25"/>
  <c r="G13" i="25"/>
  <c r="H13" i="25"/>
  <c r="I13" i="25"/>
  <c r="K13" i="25"/>
  <c r="L13" i="25"/>
  <c r="M13" i="25"/>
  <c r="N13" i="25"/>
  <c r="O13" i="25"/>
  <c r="P13" i="25"/>
  <c r="Q13" i="25"/>
  <c r="R13" i="25"/>
  <c r="S13" i="25"/>
  <c r="T13" i="25"/>
  <c r="E14" i="25"/>
  <c r="F14" i="25"/>
  <c r="G14" i="25"/>
  <c r="H14" i="25"/>
  <c r="I14" i="25"/>
  <c r="K14" i="25"/>
  <c r="L14" i="25"/>
  <c r="M14" i="25"/>
  <c r="N14" i="25"/>
  <c r="O14" i="25"/>
  <c r="P14" i="25"/>
  <c r="Q14" i="25"/>
  <c r="R14" i="25"/>
  <c r="S14" i="25"/>
  <c r="T14" i="25"/>
  <c r="E15" i="25"/>
  <c r="F15" i="25"/>
  <c r="G15" i="25"/>
  <c r="H15" i="25"/>
  <c r="I15" i="25"/>
  <c r="K15" i="25"/>
  <c r="L15" i="25"/>
  <c r="M15" i="25"/>
  <c r="N15" i="25"/>
  <c r="O15" i="25"/>
  <c r="P15" i="25"/>
  <c r="Q15" i="25"/>
  <c r="R15" i="25"/>
  <c r="S15" i="25"/>
  <c r="T15" i="25"/>
  <c r="E16" i="25"/>
  <c r="F16" i="25"/>
  <c r="G16" i="25"/>
  <c r="H16" i="25"/>
  <c r="I16" i="25"/>
  <c r="K16" i="25"/>
  <c r="L16" i="25"/>
  <c r="M16" i="25"/>
  <c r="N16" i="25"/>
  <c r="O16" i="25"/>
  <c r="P16" i="25"/>
  <c r="Q16" i="25"/>
  <c r="R16" i="25"/>
  <c r="S16" i="25"/>
  <c r="T16" i="25"/>
  <c r="E17" i="25"/>
  <c r="F17" i="25"/>
  <c r="G17" i="25"/>
  <c r="H17" i="25"/>
  <c r="I17" i="25"/>
  <c r="K17" i="25"/>
  <c r="L17" i="25"/>
  <c r="M17" i="25"/>
  <c r="N17" i="25"/>
  <c r="O17" i="25"/>
  <c r="P17" i="25"/>
  <c r="Q17" i="25"/>
  <c r="R17" i="25"/>
  <c r="S17" i="25"/>
  <c r="T17" i="25"/>
  <c r="E18" i="25"/>
  <c r="F18" i="25"/>
  <c r="G18" i="25"/>
  <c r="H18" i="25"/>
  <c r="I18" i="25"/>
  <c r="K18" i="25"/>
  <c r="L18" i="25"/>
  <c r="M18" i="25"/>
  <c r="N18" i="25"/>
  <c r="O18" i="25"/>
  <c r="P18" i="25"/>
  <c r="Q18" i="25"/>
  <c r="R18" i="25"/>
  <c r="S18" i="25"/>
  <c r="T18" i="25"/>
  <c r="E19" i="25"/>
  <c r="F19" i="25"/>
  <c r="G19" i="25"/>
  <c r="H19" i="25"/>
  <c r="I19" i="25"/>
  <c r="K19" i="25"/>
  <c r="L19" i="25"/>
  <c r="M19" i="25"/>
  <c r="N19" i="25"/>
  <c r="O19" i="25"/>
  <c r="P19" i="25"/>
  <c r="Q19" i="25"/>
  <c r="R19" i="25"/>
  <c r="S19" i="25"/>
  <c r="T19" i="25"/>
  <c r="E20" i="25"/>
  <c r="F20" i="25"/>
  <c r="G20" i="25"/>
  <c r="H20" i="25"/>
  <c r="I20" i="25"/>
  <c r="K20" i="25"/>
  <c r="L20" i="25"/>
  <c r="M20" i="25"/>
  <c r="N20" i="25"/>
  <c r="O20" i="25"/>
  <c r="P20" i="25"/>
  <c r="Q20" i="25"/>
  <c r="R20" i="25"/>
  <c r="S20" i="25"/>
  <c r="T20" i="25"/>
  <c r="E21" i="25"/>
  <c r="F21" i="25"/>
  <c r="G21" i="25"/>
  <c r="H21" i="25"/>
  <c r="I21" i="25"/>
  <c r="K21" i="25"/>
  <c r="L21" i="25"/>
  <c r="M21" i="25"/>
  <c r="N21" i="25"/>
  <c r="O21" i="25"/>
  <c r="P21" i="25"/>
  <c r="Q21" i="25"/>
  <c r="R21" i="25"/>
  <c r="S21" i="25"/>
  <c r="T21" i="25"/>
  <c r="E22" i="25"/>
  <c r="F22" i="25"/>
  <c r="G22" i="25"/>
  <c r="H22" i="25"/>
  <c r="I22" i="25"/>
  <c r="K22" i="25"/>
  <c r="L22" i="25"/>
  <c r="M22" i="25"/>
  <c r="N22" i="25"/>
  <c r="O22" i="25"/>
  <c r="P22" i="25"/>
  <c r="Q22" i="25"/>
  <c r="R22" i="25"/>
  <c r="S22" i="25"/>
  <c r="T22" i="25"/>
  <c r="E23" i="25"/>
  <c r="F23" i="25"/>
  <c r="G23" i="25"/>
  <c r="H23" i="25"/>
  <c r="I23" i="25"/>
  <c r="K23" i="25"/>
  <c r="L23" i="25"/>
  <c r="M23" i="25"/>
  <c r="N23" i="25"/>
  <c r="O23" i="25"/>
  <c r="P23" i="25"/>
  <c r="Q23" i="25"/>
  <c r="R23" i="25"/>
  <c r="S23" i="25"/>
  <c r="T23" i="25"/>
  <c r="E24" i="25"/>
  <c r="F24" i="25"/>
  <c r="G24" i="25"/>
  <c r="H24" i="25"/>
  <c r="I24" i="25"/>
  <c r="K24" i="25"/>
  <c r="L24" i="25"/>
  <c r="M24" i="25"/>
  <c r="N24" i="25"/>
  <c r="O24" i="25"/>
  <c r="P24" i="25"/>
  <c r="Q24" i="25"/>
  <c r="R24" i="25"/>
  <c r="S24" i="25"/>
  <c r="T24" i="25"/>
  <c r="E25" i="25"/>
  <c r="F25" i="25"/>
  <c r="G25" i="25"/>
  <c r="H25" i="25"/>
  <c r="I25" i="25"/>
  <c r="K25" i="25"/>
  <c r="L25" i="25"/>
  <c r="M25" i="25"/>
  <c r="N25" i="25"/>
  <c r="O25" i="25"/>
  <c r="P25" i="25"/>
  <c r="Q25" i="25"/>
  <c r="R25" i="25"/>
  <c r="S25" i="25"/>
  <c r="T25" i="25"/>
  <c r="E26" i="25"/>
  <c r="F26" i="25"/>
  <c r="G26" i="25"/>
  <c r="H26" i="25"/>
  <c r="I26" i="25"/>
  <c r="K26" i="25"/>
  <c r="L26" i="25"/>
  <c r="M26" i="25"/>
  <c r="N26" i="25"/>
  <c r="O26" i="25"/>
  <c r="P26" i="25"/>
  <c r="Q26" i="25"/>
  <c r="R26" i="25"/>
  <c r="S26" i="25"/>
  <c r="T26" i="25"/>
  <c r="E27" i="25"/>
  <c r="F27" i="25"/>
  <c r="G27" i="25"/>
  <c r="H27" i="25"/>
  <c r="I27" i="25"/>
  <c r="K27" i="25"/>
  <c r="L27" i="25"/>
  <c r="M27" i="25"/>
  <c r="N27" i="25"/>
  <c r="O27" i="25"/>
  <c r="P27" i="25"/>
  <c r="Q27" i="25"/>
  <c r="R27" i="25"/>
  <c r="S27" i="25"/>
  <c r="T27" i="25"/>
  <c r="E28" i="25"/>
  <c r="F28" i="25"/>
  <c r="G28" i="25"/>
  <c r="H28" i="25"/>
  <c r="I28" i="25"/>
  <c r="K28" i="25"/>
  <c r="L28" i="25"/>
  <c r="M28" i="25"/>
  <c r="N28" i="25"/>
  <c r="O28" i="25"/>
  <c r="P28" i="25"/>
  <c r="Q28" i="25"/>
  <c r="R28" i="25"/>
  <c r="S28" i="25"/>
  <c r="T28" i="25"/>
  <c r="E29" i="25"/>
  <c r="F29" i="25"/>
  <c r="G29" i="25"/>
  <c r="H29" i="25"/>
  <c r="I29" i="25"/>
  <c r="K29" i="25"/>
  <c r="L29" i="25"/>
  <c r="M29" i="25"/>
  <c r="N29" i="25"/>
  <c r="O29" i="25"/>
  <c r="P29" i="25"/>
  <c r="Q29" i="25"/>
  <c r="R29" i="25"/>
  <c r="S29" i="25"/>
  <c r="T29" i="25"/>
  <c r="E30" i="25"/>
  <c r="F30" i="25"/>
  <c r="G30" i="25"/>
  <c r="H30" i="25"/>
  <c r="I30" i="25"/>
  <c r="K30" i="25"/>
  <c r="L30" i="25"/>
  <c r="M30" i="25"/>
  <c r="N30" i="25"/>
  <c r="O30" i="25"/>
  <c r="P30" i="25"/>
  <c r="Q30" i="25"/>
  <c r="R30" i="25"/>
  <c r="S30" i="25"/>
  <c r="T30" i="25"/>
  <c r="E31" i="25"/>
  <c r="F31" i="25"/>
  <c r="G31" i="25"/>
  <c r="H31" i="25"/>
  <c r="I31" i="25"/>
  <c r="K31" i="25"/>
  <c r="L31" i="25"/>
  <c r="M31" i="25"/>
  <c r="N31" i="25"/>
  <c r="O31" i="25"/>
  <c r="P31" i="25"/>
  <c r="Q31" i="25"/>
  <c r="R31" i="25"/>
  <c r="S31" i="25"/>
  <c r="T31" i="25"/>
  <c r="E32" i="25"/>
  <c r="F32" i="25"/>
  <c r="G32" i="25"/>
  <c r="H32" i="25"/>
  <c r="I32" i="25"/>
  <c r="K32" i="25"/>
  <c r="L32" i="25"/>
  <c r="M32" i="25"/>
  <c r="N32" i="25"/>
  <c r="O32" i="25"/>
  <c r="P32" i="25"/>
  <c r="Q32" i="25"/>
  <c r="R32" i="25"/>
  <c r="S32" i="25"/>
  <c r="T32" i="25"/>
  <c r="E33" i="25"/>
  <c r="F33" i="25"/>
  <c r="G33" i="25"/>
  <c r="H33" i="25"/>
  <c r="I33" i="25"/>
  <c r="K33" i="25"/>
  <c r="L33" i="25"/>
  <c r="M33" i="25"/>
  <c r="N33" i="25"/>
  <c r="O33" i="25"/>
  <c r="P33" i="25"/>
  <c r="Q33" i="25"/>
  <c r="R33" i="25"/>
  <c r="S33" i="25"/>
  <c r="T33" i="25"/>
  <c r="E34" i="25"/>
  <c r="F34" i="25"/>
  <c r="G34" i="25"/>
  <c r="H34" i="25"/>
  <c r="I34" i="25"/>
  <c r="K34" i="25"/>
  <c r="L34" i="25"/>
  <c r="M34" i="25"/>
  <c r="N34" i="25"/>
  <c r="O34" i="25"/>
  <c r="P34" i="25"/>
  <c r="Q34" i="25"/>
  <c r="R34" i="25"/>
  <c r="S34" i="25"/>
  <c r="T34" i="25"/>
  <c r="E35" i="25"/>
  <c r="F35" i="25"/>
  <c r="G35" i="25"/>
  <c r="H35" i="25"/>
  <c r="I35" i="25"/>
  <c r="K35" i="25"/>
  <c r="L35" i="25"/>
  <c r="M35" i="25"/>
  <c r="N35" i="25"/>
  <c r="O35" i="25"/>
  <c r="P35" i="25"/>
  <c r="Q35" i="25"/>
  <c r="R35" i="25"/>
  <c r="S35" i="25"/>
  <c r="T35" i="25"/>
  <c r="E37" i="25"/>
  <c r="F37" i="25"/>
  <c r="G37" i="25"/>
  <c r="H37" i="25"/>
  <c r="I37" i="25"/>
  <c r="K37" i="25"/>
  <c r="L37" i="25"/>
  <c r="M37" i="25"/>
  <c r="N37" i="25"/>
  <c r="O37" i="25"/>
  <c r="P37" i="25"/>
  <c r="Q37" i="25"/>
  <c r="R37" i="25"/>
  <c r="S37" i="25"/>
  <c r="T37" i="25"/>
  <c r="E38" i="25"/>
  <c r="F38" i="25"/>
  <c r="G38" i="25"/>
  <c r="H38" i="25"/>
  <c r="I38" i="25"/>
  <c r="K38" i="25"/>
  <c r="L38" i="25"/>
  <c r="M38" i="25"/>
  <c r="N38" i="25"/>
  <c r="O38" i="25"/>
  <c r="P38" i="25"/>
  <c r="Q38" i="25"/>
  <c r="R38" i="25"/>
  <c r="S38" i="25"/>
  <c r="T38" i="25"/>
  <c r="E39" i="25"/>
  <c r="F39" i="25"/>
  <c r="G39" i="25"/>
  <c r="H39" i="25"/>
  <c r="I39" i="25"/>
  <c r="K39" i="25"/>
  <c r="L39" i="25"/>
  <c r="M39" i="25"/>
  <c r="N39" i="25"/>
  <c r="O39" i="25"/>
  <c r="P39" i="25"/>
  <c r="Q39" i="25"/>
  <c r="R39" i="25"/>
  <c r="S39" i="25"/>
  <c r="T39" i="25"/>
  <c r="E40" i="25"/>
  <c r="F40" i="25"/>
  <c r="G40" i="25"/>
  <c r="H40" i="25"/>
  <c r="I40" i="25"/>
  <c r="K40" i="25"/>
  <c r="L40" i="25"/>
  <c r="M40" i="25"/>
  <c r="N40" i="25"/>
  <c r="O40" i="25"/>
  <c r="P40" i="25"/>
  <c r="Q40" i="25"/>
  <c r="R40" i="25"/>
  <c r="S40" i="25"/>
  <c r="T40" i="25"/>
  <c r="E41" i="25"/>
  <c r="F41" i="25"/>
  <c r="G41" i="25"/>
  <c r="H41" i="25"/>
  <c r="I41" i="25"/>
  <c r="K41" i="25"/>
  <c r="L41" i="25"/>
  <c r="M41" i="25"/>
  <c r="N41" i="25"/>
  <c r="O41" i="25"/>
  <c r="P41" i="25"/>
  <c r="Q41" i="25"/>
  <c r="R41" i="25"/>
  <c r="S41" i="25"/>
  <c r="T41" i="25"/>
  <c r="E42" i="25"/>
  <c r="F42" i="25"/>
  <c r="G42" i="25"/>
  <c r="H42" i="25"/>
  <c r="I42" i="25"/>
  <c r="K42" i="25"/>
  <c r="L42" i="25"/>
  <c r="M42" i="25"/>
  <c r="N42" i="25"/>
  <c r="O42" i="25"/>
  <c r="P42" i="25"/>
  <c r="Q42" i="25"/>
  <c r="R42" i="25"/>
  <c r="S42" i="25"/>
  <c r="T42" i="25"/>
  <c r="E43" i="25"/>
  <c r="F43" i="25"/>
  <c r="G43" i="25"/>
  <c r="H43" i="25"/>
  <c r="I43" i="25"/>
  <c r="K43" i="25"/>
  <c r="L43" i="25"/>
  <c r="M43" i="25"/>
  <c r="N43" i="25"/>
  <c r="O43" i="25"/>
  <c r="P43" i="25"/>
  <c r="Q43" i="25"/>
  <c r="R43" i="25"/>
  <c r="S43" i="25"/>
  <c r="T43" i="25"/>
  <c r="E44" i="25"/>
  <c r="F44" i="25"/>
  <c r="G44" i="25"/>
  <c r="H44" i="25"/>
  <c r="I44" i="25"/>
  <c r="K44" i="25"/>
  <c r="L44" i="25"/>
  <c r="M44" i="25"/>
  <c r="N44" i="25"/>
  <c r="O44" i="25"/>
  <c r="P44" i="25"/>
  <c r="Q44" i="25"/>
  <c r="R44" i="25"/>
  <c r="S44" i="25"/>
  <c r="T44" i="25"/>
  <c r="E45" i="25"/>
  <c r="F45" i="25"/>
  <c r="G45" i="25"/>
  <c r="H45" i="25"/>
  <c r="I45" i="25"/>
  <c r="K45" i="25"/>
  <c r="L45" i="25"/>
  <c r="M45" i="25"/>
  <c r="N45" i="25"/>
  <c r="O45" i="25"/>
  <c r="P45" i="25"/>
  <c r="Q45" i="25"/>
  <c r="R45" i="25"/>
  <c r="S45" i="25"/>
  <c r="T45" i="25"/>
  <c r="E46" i="25"/>
  <c r="F46" i="25"/>
  <c r="G46" i="25"/>
  <c r="H46" i="25"/>
  <c r="I46" i="25"/>
  <c r="K46" i="25"/>
  <c r="L46" i="25"/>
  <c r="M46" i="25"/>
  <c r="N46" i="25"/>
  <c r="O46" i="25"/>
  <c r="P46" i="25"/>
  <c r="Q46" i="25"/>
  <c r="R46" i="25"/>
  <c r="S46" i="25"/>
  <c r="T46" i="25"/>
  <c r="E47" i="25"/>
  <c r="F47" i="25"/>
  <c r="G47" i="25"/>
  <c r="H47" i="25"/>
  <c r="I47" i="25"/>
  <c r="K47" i="25"/>
  <c r="L47" i="25"/>
  <c r="M47" i="25"/>
  <c r="N47" i="25"/>
  <c r="O47" i="25"/>
  <c r="P47" i="25"/>
  <c r="Q47" i="25"/>
  <c r="R47" i="25"/>
  <c r="S47" i="25"/>
  <c r="T47" i="25"/>
  <c r="E49" i="25"/>
  <c r="F49" i="25"/>
  <c r="G49" i="25"/>
  <c r="H49" i="25"/>
  <c r="I49" i="25"/>
  <c r="K49" i="25"/>
  <c r="L49" i="25"/>
  <c r="M49" i="25"/>
  <c r="N49" i="25"/>
  <c r="O49" i="25"/>
  <c r="P49" i="25"/>
  <c r="Q49" i="25"/>
  <c r="R49" i="25"/>
  <c r="S49" i="25"/>
  <c r="T49" i="25"/>
  <c r="E50" i="25"/>
  <c r="F50" i="25"/>
  <c r="G50" i="25"/>
  <c r="H50" i="25"/>
  <c r="I50" i="25"/>
  <c r="K50" i="25"/>
  <c r="L50" i="25"/>
  <c r="M50" i="25"/>
  <c r="N50" i="25"/>
  <c r="O50" i="25"/>
  <c r="P50" i="25"/>
  <c r="Q50" i="25"/>
  <c r="R50" i="25"/>
  <c r="S50" i="25"/>
  <c r="T50" i="25"/>
  <c r="E51" i="25"/>
  <c r="F51" i="25"/>
  <c r="G51" i="25"/>
  <c r="H51" i="25"/>
  <c r="I51" i="25"/>
  <c r="K51" i="25"/>
  <c r="L51" i="25"/>
  <c r="M51" i="25"/>
  <c r="N51" i="25"/>
  <c r="O51" i="25"/>
  <c r="P51" i="25"/>
  <c r="Q51" i="25"/>
  <c r="R51" i="25"/>
  <c r="S51" i="25"/>
  <c r="T51" i="25"/>
  <c r="E52" i="25"/>
  <c r="F52" i="25"/>
  <c r="G52" i="25"/>
  <c r="H52" i="25"/>
  <c r="I52" i="25"/>
  <c r="K52" i="25"/>
  <c r="L52" i="25"/>
  <c r="M52" i="25"/>
  <c r="N52" i="25"/>
  <c r="O52" i="25"/>
  <c r="P52" i="25"/>
  <c r="Q52" i="25"/>
  <c r="R52" i="25"/>
  <c r="S52" i="25"/>
  <c r="T52" i="25"/>
  <c r="E53" i="25"/>
  <c r="F53" i="25"/>
  <c r="G53" i="25"/>
  <c r="H53" i="25"/>
  <c r="I53" i="25"/>
  <c r="K53" i="25"/>
  <c r="L53" i="25"/>
  <c r="M53" i="25"/>
  <c r="N53" i="25"/>
  <c r="O53" i="25"/>
  <c r="P53" i="25"/>
  <c r="Q53" i="25"/>
  <c r="R53" i="25"/>
  <c r="S53" i="25"/>
  <c r="T53" i="25"/>
  <c r="E54" i="25"/>
  <c r="F54" i="25"/>
  <c r="G54" i="25"/>
  <c r="H54" i="25"/>
  <c r="I54" i="25"/>
  <c r="K54" i="25"/>
  <c r="L54" i="25"/>
  <c r="M54" i="25"/>
  <c r="N54" i="25"/>
  <c r="O54" i="25"/>
  <c r="P54" i="25"/>
  <c r="Q54" i="25"/>
  <c r="R54" i="25"/>
  <c r="S54" i="25"/>
  <c r="T54" i="25"/>
  <c r="E56" i="25"/>
  <c r="F56" i="25"/>
  <c r="G56" i="25"/>
  <c r="H56" i="25"/>
  <c r="I56" i="25"/>
  <c r="K56" i="25"/>
  <c r="L56" i="25"/>
  <c r="M56" i="25"/>
  <c r="N56" i="25"/>
  <c r="O56" i="25"/>
  <c r="P56" i="25"/>
  <c r="Q56" i="25"/>
  <c r="R56" i="25"/>
  <c r="S56" i="25"/>
  <c r="T56" i="25"/>
  <c r="E57" i="25"/>
  <c r="F57" i="25"/>
  <c r="G57" i="25"/>
  <c r="H57" i="25"/>
  <c r="I57" i="25"/>
  <c r="K57" i="25"/>
  <c r="L57" i="25"/>
  <c r="M57" i="25"/>
  <c r="N57" i="25"/>
  <c r="O57" i="25"/>
  <c r="P57" i="25"/>
  <c r="Q57" i="25"/>
  <c r="R57" i="25"/>
  <c r="S57" i="25"/>
  <c r="T57" i="25"/>
  <c r="E58" i="25"/>
  <c r="F58" i="25"/>
  <c r="G58" i="25"/>
  <c r="H58" i="25"/>
  <c r="I58" i="25"/>
  <c r="K58" i="25"/>
  <c r="L58" i="25"/>
  <c r="M58" i="25"/>
  <c r="N58" i="25"/>
  <c r="O58" i="25"/>
  <c r="P58" i="25"/>
  <c r="Q58" i="25"/>
  <c r="R58" i="25"/>
  <c r="S58" i="25"/>
  <c r="T58" i="25"/>
  <c r="E59" i="25"/>
  <c r="F59" i="25"/>
  <c r="G59" i="25"/>
  <c r="H59" i="25"/>
  <c r="I59" i="25"/>
  <c r="K59" i="25"/>
  <c r="L59" i="25"/>
  <c r="M59" i="25"/>
  <c r="N59" i="25"/>
  <c r="O59" i="25"/>
  <c r="P59" i="25"/>
  <c r="Q59" i="25"/>
  <c r="R59" i="25"/>
  <c r="S59" i="25"/>
  <c r="T59" i="25"/>
  <c r="E60" i="25"/>
  <c r="F60" i="25"/>
  <c r="G60" i="25"/>
  <c r="H60" i="25"/>
  <c r="I60" i="25"/>
  <c r="K60" i="25"/>
  <c r="L60" i="25"/>
  <c r="M60" i="25"/>
  <c r="N60" i="25"/>
  <c r="O60" i="25"/>
  <c r="P60" i="25"/>
  <c r="Q60" i="25"/>
  <c r="R60" i="25"/>
  <c r="S60" i="25"/>
  <c r="T60" i="25"/>
  <c r="E61" i="25"/>
  <c r="F61" i="25"/>
  <c r="G61" i="25"/>
  <c r="H61" i="25"/>
  <c r="I61" i="25"/>
  <c r="K61" i="25"/>
  <c r="L61" i="25"/>
  <c r="M61" i="25"/>
  <c r="N61" i="25"/>
  <c r="O61" i="25"/>
  <c r="P61" i="25"/>
  <c r="Q61" i="25"/>
  <c r="R61" i="25"/>
  <c r="S61" i="25"/>
  <c r="T61" i="25"/>
  <c r="E62" i="25"/>
  <c r="F62" i="25"/>
  <c r="G62" i="25"/>
  <c r="H62" i="25"/>
  <c r="I62" i="25"/>
  <c r="K62" i="25"/>
  <c r="L62" i="25"/>
  <c r="M62" i="25"/>
  <c r="N62" i="25"/>
  <c r="O62" i="25"/>
  <c r="P62" i="25"/>
  <c r="Q62" i="25"/>
  <c r="R62" i="25"/>
  <c r="S62" i="25"/>
  <c r="T62" i="25"/>
  <c r="C26" i="20"/>
  <c r="H26" i="20" s="1"/>
  <c r="C27" i="20"/>
  <c r="D26" i="14"/>
  <c r="D27" i="20" s="1"/>
  <c r="F27" i="20" s="1"/>
  <c r="D25" i="14"/>
  <c r="E25" i="14" s="1"/>
  <c r="J25" i="25" s="1"/>
  <c r="C36" i="22"/>
  <c r="H36" i="22" s="1"/>
  <c r="E49" i="22"/>
  <c r="C48" i="25" s="1"/>
  <c r="F49" i="22"/>
  <c r="D31" i="22"/>
  <c r="E31" i="22" s="1"/>
  <c r="C28" i="25" s="1"/>
  <c r="F31" i="22"/>
  <c r="D27" i="22"/>
  <c r="E27" i="22" s="1"/>
  <c r="F27" i="22"/>
  <c r="D28" i="22"/>
  <c r="E28" i="22" s="1"/>
  <c r="F28" i="22"/>
  <c r="D12" i="22"/>
  <c r="E12" i="22" s="1"/>
  <c r="F12" i="22"/>
  <c r="D13" i="22"/>
  <c r="E13" i="22" s="1"/>
  <c r="F13" i="22"/>
  <c r="D14" i="22"/>
  <c r="E14" i="22" s="1"/>
  <c r="F14" i="22"/>
  <c r="C36" i="14"/>
  <c r="C36" i="20" s="1"/>
  <c r="H36" i="20" s="1"/>
  <c r="F48" i="25"/>
  <c r="G48" i="25"/>
  <c r="H48" i="25"/>
  <c r="I48" i="25"/>
  <c r="E49" i="14"/>
  <c r="J48" i="25" s="1"/>
  <c r="F49" i="14"/>
  <c r="K48" i="25"/>
  <c r="L48" i="25"/>
  <c r="M48" i="25"/>
  <c r="N48" i="25"/>
  <c r="O48" i="25"/>
  <c r="P48" i="25"/>
  <c r="Q48" i="25"/>
  <c r="R48" i="25"/>
  <c r="S48" i="25"/>
  <c r="T48" i="25"/>
  <c r="E48" i="25"/>
  <c r="D30" i="14"/>
  <c r="E30" i="14" s="1"/>
  <c r="J30" i="25" s="1"/>
  <c r="F30" i="14"/>
  <c r="D27" i="14"/>
  <c r="E27" i="14" s="1"/>
  <c r="J27" i="25" s="1"/>
  <c r="D11" i="14"/>
  <c r="E11" i="14" s="1"/>
  <c r="J11" i="25" s="1"/>
  <c r="D12" i="14"/>
  <c r="E12" i="14" s="1"/>
  <c r="J12" i="25" s="1"/>
  <c r="D13" i="14"/>
  <c r="E13" i="14" s="1"/>
  <c r="J13" i="25" s="1"/>
  <c r="C31" i="20"/>
  <c r="D31" i="20"/>
  <c r="D50" i="23" s="1"/>
  <c r="C28" i="20"/>
  <c r="D28" i="20"/>
  <c r="D47" i="23" s="1"/>
  <c r="D49" i="20"/>
  <c r="D69" i="23" s="1"/>
  <c r="C49" i="20"/>
  <c r="C12" i="20"/>
  <c r="C13" i="20"/>
  <c r="C14" i="20"/>
  <c r="D78" i="23"/>
  <c r="F26" i="14" l="1"/>
  <c r="E26" i="14"/>
  <c r="J26" i="25" s="1"/>
  <c r="C55" i="23"/>
  <c r="D55" i="23" s="1"/>
  <c r="E55" i="23" s="1"/>
  <c r="D13" i="20"/>
  <c r="D32" i="23" s="1"/>
  <c r="F27" i="14"/>
  <c r="F13" i="14"/>
  <c r="F12" i="14"/>
  <c r="F11" i="14"/>
  <c r="D14" i="20"/>
  <c r="D33" i="23" s="1"/>
  <c r="D12" i="20"/>
  <c r="D31" i="23" s="1"/>
  <c r="F14" i="20"/>
  <c r="H14" i="20"/>
  <c r="F12" i="20"/>
  <c r="H12" i="20"/>
  <c r="C69" i="23"/>
  <c r="H69" i="23" s="1"/>
  <c r="H49" i="20"/>
  <c r="F13" i="20"/>
  <c r="H13" i="20"/>
  <c r="F28" i="20"/>
  <c r="H28" i="20"/>
  <c r="F31" i="20"/>
  <c r="H31" i="20"/>
  <c r="C46" i="23"/>
  <c r="H46" i="23" s="1"/>
  <c r="H27" i="20"/>
  <c r="D62" i="25"/>
  <c r="F49" i="20"/>
  <c r="C32" i="23"/>
  <c r="H32" i="23" s="1"/>
  <c r="E49" i="20"/>
  <c r="C47" i="23"/>
  <c r="H47" i="23" s="1"/>
  <c r="C50" i="23"/>
  <c r="H50" i="23" s="1"/>
  <c r="C33" i="23"/>
  <c r="H33" i="23" s="1"/>
  <c r="C31" i="23"/>
  <c r="H31" i="23" s="1"/>
  <c r="D46" i="23"/>
  <c r="E31" i="20"/>
  <c r="D24" i="25"/>
  <c r="D22" i="25"/>
  <c r="D45" i="25"/>
  <c r="D27" i="25"/>
  <c r="D23" i="25"/>
  <c r="E28" i="20"/>
  <c r="E27" i="20"/>
  <c r="F36" i="22"/>
  <c r="E14" i="20" l="1"/>
  <c r="F46" i="23"/>
  <c r="F69" i="23"/>
  <c r="E46" i="23"/>
  <c r="E69" i="23"/>
  <c r="E13" i="20"/>
  <c r="F55" i="23"/>
  <c r="H55" i="23"/>
  <c r="E12" i="20"/>
  <c r="E33" i="23"/>
  <c r="F33" i="23"/>
  <c r="E50" i="23"/>
  <c r="F50" i="23"/>
  <c r="E31" i="23"/>
  <c r="F31" i="23"/>
  <c r="E47" i="23"/>
  <c r="F47" i="23"/>
  <c r="F32" i="23"/>
  <c r="E32" i="23"/>
  <c r="E3" i="22" l="1"/>
  <c r="E3" i="20"/>
  <c r="E2" i="14"/>
  <c r="D90" i="23"/>
  <c r="D91" i="23"/>
  <c r="D93" i="23"/>
  <c r="F93" i="23"/>
  <c r="E93" i="23"/>
  <c r="F91" i="23"/>
  <c r="E91" i="23"/>
  <c r="F90" i="23"/>
  <c r="E90" i="23"/>
  <c r="F28" i="14"/>
  <c r="F29" i="14"/>
  <c r="F34" i="14"/>
  <c r="F44" i="14"/>
  <c r="F45" i="14"/>
  <c r="F53" i="14"/>
  <c r="F55" i="14"/>
  <c r="F61" i="14"/>
  <c r="F8" i="22"/>
  <c r="F9" i="22"/>
  <c r="F10" i="22"/>
  <c r="F11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32" i="22"/>
  <c r="F33" i="22"/>
  <c r="F34" i="22"/>
  <c r="F35" i="22"/>
  <c r="F44" i="22"/>
  <c r="F45" i="22"/>
  <c r="F53" i="22"/>
  <c r="F60" i="22"/>
  <c r="F61" i="22"/>
  <c r="K7" i="25"/>
  <c r="K8" i="25"/>
  <c r="K9" i="25"/>
  <c r="K10" i="25"/>
  <c r="O7" i="25"/>
  <c r="O8" i="25"/>
  <c r="O9" i="25"/>
  <c r="O10" i="25"/>
  <c r="P7" i="25"/>
  <c r="P8" i="25"/>
  <c r="P9" i="25"/>
  <c r="P10" i="25"/>
  <c r="D60" i="14"/>
  <c r="F60" i="14" s="1"/>
  <c r="D61" i="14"/>
  <c r="E61" i="14" s="1"/>
  <c r="J60" i="25" s="1"/>
  <c r="D62" i="14"/>
  <c r="F62" i="14" s="1"/>
  <c r="D63" i="14"/>
  <c r="F63" i="14" s="1"/>
  <c r="D60" i="22"/>
  <c r="E60" i="22" s="1"/>
  <c r="C59" i="25" s="1"/>
  <c r="D61" i="22"/>
  <c r="D62" i="22"/>
  <c r="E62" i="22" s="1"/>
  <c r="C61" i="25" s="1"/>
  <c r="D63" i="22"/>
  <c r="D59" i="14"/>
  <c r="F59" i="14" s="1"/>
  <c r="D59" i="22"/>
  <c r="D58" i="22"/>
  <c r="D52" i="14"/>
  <c r="F52" i="14" s="1"/>
  <c r="D53" i="14"/>
  <c r="E53" i="14" s="1"/>
  <c r="J52" i="25" s="1"/>
  <c r="D54" i="14"/>
  <c r="F54" i="14" s="1"/>
  <c r="D55" i="14"/>
  <c r="E55" i="14" s="1"/>
  <c r="J54" i="25" s="1"/>
  <c r="D57" i="14"/>
  <c r="F57" i="14" s="1"/>
  <c r="D52" i="22"/>
  <c r="D53" i="22"/>
  <c r="E53" i="22" s="1"/>
  <c r="C52" i="25" s="1"/>
  <c r="D54" i="22"/>
  <c r="F55" i="22"/>
  <c r="D57" i="22"/>
  <c r="D51" i="14"/>
  <c r="F51" i="14" s="1"/>
  <c r="D51" i="22"/>
  <c r="F51" i="22" s="1"/>
  <c r="D42" i="14"/>
  <c r="F42" i="14" s="1"/>
  <c r="D43" i="14"/>
  <c r="E43" i="14" s="1"/>
  <c r="J42" i="25" s="1"/>
  <c r="D44" i="14"/>
  <c r="E44" i="14" s="1"/>
  <c r="J43" i="25" s="1"/>
  <c r="D45" i="14"/>
  <c r="E45" i="14" s="1"/>
  <c r="J44" i="25" s="1"/>
  <c r="D46" i="14"/>
  <c r="F46" i="14" s="1"/>
  <c r="D47" i="14"/>
  <c r="D48" i="14"/>
  <c r="F48" i="14" s="1"/>
  <c r="D42" i="22"/>
  <c r="D43" i="22"/>
  <c r="D44" i="22"/>
  <c r="D45" i="22"/>
  <c r="D46" i="22"/>
  <c r="D47" i="22"/>
  <c r="D41" i="14"/>
  <c r="D41" i="22"/>
  <c r="D40" i="22" s="1"/>
  <c r="E40" i="22" s="1"/>
  <c r="C39" i="25" s="1"/>
  <c r="D39" i="14"/>
  <c r="D39" i="20" s="1"/>
  <c r="D39" i="22"/>
  <c r="D38" i="14"/>
  <c r="D38" i="22"/>
  <c r="D8" i="14"/>
  <c r="D9" i="20" s="1"/>
  <c r="D9" i="14"/>
  <c r="F9" i="14" s="1"/>
  <c r="D10" i="14"/>
  <c r="D14" i="14"/>
  <c r="F14" i="14" s="1"/>
  <c r="D15" i="14"/>
  <c r="D16" i="20" s="1"/>
  <c r="D35" i="23" s="1"/>
  <c r="D16" i="14"/>
  <c r="D17" i="20" s="1"/>
  <c r="D17" i="14"/>
  <c r="D18" i="14"/>
  <c r="E18" i="14" s="1"/>
  <c r="J18" i="25" s="1"/>
  <c r="D19" i="14"/>
  <c r="D20" i="14"/>
  <c r="D21" i="14"/>
  <c r="D22" i="14"/>
  <c r="D23" i="14"/>
  <c r="D24" i="20" s="1"/>
  <c r="D24" i="14"/>
  <c r="D36" i="14" s="1"/>
  <c r="D28" i="14"/>
  <c r="E28" i="14" s="1"/>
  <c r="J28" i="25" s="1"/>
  <c r="D29" i="14"/>
  <c r="E29" i="14" s="1"/>
  <c r="J29" i="25" s="1"/>
  <c r="D31" i="14"/>
  <c r="E31" i="14" s="1"/>
  <c r="J31" i="25" s="1"/>
  <c r="D32" i="14"/>
  <c r="D33" i="20" s="1"/>
  <c r="D34" i="14"/>
  <c r="E34" i="14" s="1"/>
  <c r="J33" i="25" s="1"/>
  <c r="D35" i="14"/>
  <c r="D9" i="22"/>
  <c r="D10" i="22"/>
  <c r="D11" i="22"/>
  <c r="D15" i="22"/>
  <c r="D16" i="22"/>
  <c r="D17" i="22"/>
  <c r="D18" i="22"/>
  <c r="D19" i="22"/>
  <c r="D20" i="22"/>
  <c r="D21" i="22"/>
  <c r="D22" i="22"/>
  <c r="D23" i="22"/>
  <c r="D24" i="22"/>
  <c r="D25" i="22"/>
  <c r="D36" i="22" s="1"/>
  <c r="E36" i="22" s="1"/>
  <c r="C35" i="25" s="1"/>
  <c r="D26" i="22"/>
  <c r="D29" i="22"/>
  <c r="D30" i="22"/>
  <c r="D32" i="22"/>
  <c r="D33" i="22"/>
  <c r="D34" i="22"/>
  <c r="D35" i="22"/>
  <c r="D7" i="14"/>
  <c r="E7" i="14" s="1"/>
  <c r="J7" i="25" s="1"/>
  <c r="D8" i="22"/>
  <c r="C58" i="22"/>
  <c r="H58" i="22" s="1"/>
  <c r="C58" i="14"/>
  <c r="C50" i="14"/>
  <c r="C37" i="14" s="1"/>
  <c r="C50" i="22"/>
  <c r="H50" i="22" s="1"/>
  <c r="C40" i="22"/>
  <c r="A1" i="20"/>
  <c r="A1" i="22"/>
  <c r="C23" i="20"/>
  <c r="H23" i="20" s="1"/>
  <c r="C86" i="23"/>
  <c r="H86" i="23" s="1"/>
  <c r="C23" i="23"/>
  <c r="H23" i="23" s="1"/>
  <c r="C22" i="23"/>
  <c r="H22" i="23" s="1"/>
  <c r="C21" i="23"/>
  <c r="H21" i="23" s="1"/>
  <c r="C20" i="23"/>
  <c r="H20" i="23" s="1"/>
  <c r="C15" i="23"/>
  <c r="H15" i="23" s="1"/>
  <c r="C14" i="23"/>
  <c r="H14" i="23" s="1"/>
  <c r="C12" i="23"/>
  <c r="H12" i="23" s="1"/>
  <c r="C11" i="23"/>
  <c r="H11" i="23" s="1"/>
  <c r="C9" i="23"/>
  <c r="H9" i="23" s="1"/>
  <c r="C8" i="23"/>
  <c r="H8" i="23" s="1"/>
  <c r="C7" i="22"/>
  <c r="H7" i="22" s="1"/>
  <c r="C25" i="20"/>
  <c r="H25" i="20" s="1"/>
  <c r="C29" i="20"/>
  <c r="H29" i="20" s="1"/>
  <c r="C32" i="20"/>
  <c r="H32" i="20" s="1"/>
  <c r="C34" i="20"/>
  <c r="H34" i="20" s="1"/>
  <c r="C35" i="20"/>
  <c r="H35" i="20" s="1"/>
  <c r="C39" i="20"/>
  <c r="H39" i="20" s="1"/>
  <c r="C41" i="20"/>
  <c r="H41" i="20" s="1"/>
  <c r="C43" i="20"/>
  <c r="H43" i="20" s="1"/>
  <c r="C44" i="20"/>
  <c r="H44" i="20" s="1"/>
  <c r="C45" i="20"/>
  <c r="H45" i="20" s="1"/>
  <c r="C46" i="20"/>
  <c r="H46" i="20" s="1"/>
  <c r="C47" i="20"/>
  <c r="H47" i="20" s="1"/>
  <c r="C48" i="20"/>
  <c r="H48" i="20" s="1"/>
  <c r="C51" i="20"/>
  <c r="H51" i="20" s="1"/>
  <c r="C52" i="20"/>
  <c r="H52" i="20" s="1"/>
  <c r="C53" i="20"/>
  <c r="H53" i="20" s="1"/>
  <c r="C54" i="20"/>
  <c r="H54" i="20" s="1"/>
  <c r="C55" i="20"/>
  <c r="H55" i="20" s="1"/>
  <c r="C56" i="20"/>
  <c r="H56" i="20" s="1"/>
  <c r="C57" i="20"/>
  <c r="H57" i="20" s="1"/>
  <c r="C42" i="20"/>
  <c r="H42" i="20" s="1"/>
  <c r="C59" i="20"/>
  <c r="H59" i="20" s="1"/>
  <c r="C60" i="20"/>
  <c r="H60" i="20" s="1"/>
  <c r="C61" i="20"/>
  <c r="H61" i="20" s="1"/>
  <c r="C62" i="20"/>
  <c r="H62" i="20" s="1"/>
  <c r="C89" i="23"/>
  <c r="H89" i="23" s="1"/>
  <c r="C10" i="20"/>
  <c r="H10" i="20" s="1"/>
  <c r="C19" i="20"/>
  <c r="H19" i="20" s="1"/>
  <c r="C15" i="20"/>
  <c r="H15" i="20" s="1"/>
  <c r="C21" i="20"/>
  <c r="H21" i="20" s="1"/>
  <c r="C17" i="20"/>
  <c r="H17" i="20" s="1"/>
  <c r="C85" i="23"/>
  <c r="H85" i="23" s="1"/>
  <c r="C38" i="20"/>
  <c r="H38" i="20" s="1"/>
  <c r="C63" i="20"/>
  <c r="H63" i="20" s="1"/>
  <c r="C20" i="20"/>
  <c r="H20" i="20" s="1"/>
  <c r="C9" i="20"/>
  <c r="H9" i="20" s="1"/>
  <c r="C8" i="20"/>
  <c r="H8" i="20" s="1"/>
  <c r="C18" i="20"/>
  <c r="H18" i="20" s="1"/>
  <c r="C16" i="20"/>
  <c r="H16" i="20" s="1"/>
  <c r="C24" i="20"/>
  <c r="H24" i="20" s="1"/>
  <c r="C22" i="20"/>
  <c r="H22" i="20" s="1"/>
  <c r="C11" i="20"/>
  <c r="H11" i="20" s="1"/>
  <c r="C33" i="20"/>
  <c r="H33" i="20" s="1"/>
  <c r="C30" i="20"/>
  <c r="H30" i="20" s="1"/>
  <c r="C51" i="23"/>
  <c r="H51" i="23" s="1"/>
  <c r="C48" i="23"/>
  <c r="H48" i="23" s="1"/>
  <c r="F12" i="23"/>
  <c r="F21" i="23"/>
  <c r="D85" i="23"/>
  <c r="E85" i="23" s="1"/>
  <c r="D23" i="23"/>
  <c r="D21" i="23"/>
  <c r="E21" i="23" s="1"/>
  <c r="D15" i="23"/>
  <c r="D12" i="23"/>
  <c r="E12" i="23" s="1"/>
  <c r="C10" i="23"/>
  <c r="H10" i="23" s="1"/>
  <c r="D14" i="23"/>
  <c r="F14" i="23" s="1"/>
  <c r="D11" i="23"/>
  <c r="P6" i="25"/>
  <c r="H6" i="25"/>
  <c r="F6" i="25"/>
  <c r="O6" i="25"/>
  <c r="M6" i="25"/>
  <c r="K6" i="25"/>
  <c r="F10" i="23"/>
  <c r="F23" i="23"/>
  <c r="P55" i="25"/>
  <c r="C45" i="23"/>
  <c r="H45" i="23" s="1"/>
  <c r="C82" i="23"/>
  <c r="H82" i="23" s="1"/>
  <c r="D41" i="20"/>
  <c r="D47" i="20"/>
  <c r="D45" i="20"/>
  <c r="D65" i="23" s="1"/>
  <c r="D43" i="20"/>
  <c r="D63" i="23" s="1"/>
  <c r="D56" i="20"/>
  <c r="E56" i="20" s="1"/>
  <c r="D54" i="20"/>
  <c r="D52" i="20"/>
  <c r="D72" i="23" s="1"/>
  <c r="D59" i="20"/>
  <c r="D62" i="20"/>
  <c r="D60" i="20"/>
  <c r="F43" i="20"/>
  <c r="D34" i="20"/>
  <c r="E34" i="20" s="1"/>
  <c r="D38" i="20"/>
  <c r="E38" i="20" s="1"/>
  <c r="D51" i="20"/>
  <c r="D55" i="20"/>
  <c r="D53" i="20"/>
  <c r="D63" i="20"/>
  <c r="D61" i="20"/>
  <c r="O55" i="25"/>
  <c r="C80" i="23"/>
  <c r="H80" i="23" s="1"/>
  <c r="C49" i="23"/>
  <c r="H49" i="23" s="1"/>
  <c r="C75" i="23"/>
  <c r="H75" i="23" s="1"/>
  <c r="C74" i="23"/>
  <c r="H74" i="23" s="1"/>
  <c r="C73" i="23"/>
  <c r="H73" i="23" s="1"/>
  <c r="C67" i="23"/>
  <c r="H67" i="23" s="1"/>
  <c r="C66" i="23"/>
  <c r="H66" i="23" s="1"/>
  <c r="C65" i="23"/>
  <c r="H65" i="23" s="1"/>
  <c r="C63" i="23"/>
  <c r="H63" i="23" s="1"/>
  <c r="C53" i="23"/>
  <c r="H53" i="23" s="1"/>
  <c r="D54" i="25"/>
  <c r="D35" i="20"/>
  <c r="D48" i="20"/>
  <c r="D44" i="20"/>
  <c r="D42" i="20"/>
  <c r="K55" i="25"/>
  <c r="E14" i="23"/>
  <c r="C13" i="23"/>
  <c r="H13" i="23" s="1"/>
  <c r="E15" i="23"/>
  <c r="D86" i="23"/>
  <c r="E86" i="23" s="1"/>
  <c r="F54" i="20"/>
  <c r="D84" i="23"/>
  <c r="C84" i="23"/>
  <c r="H84" i="23" s="1"/>
  <c r="D20" i="23"/>
  <c r="E23" i="23"/>
  <c r="F53" i="20"/>
  <c r="H7" i="25"/>
  <c r="F7" i="25"/>
  <c r="M10" i="25"/>
  <c r="M8" i="25"/>
  <c r="L9" i="25"/>
  <c r="F24" i="14"/>
  <c r="E24" i="14"/>
  <c r="J24" i="25" s="1"/>
  <c r="F22" i="14"/>
  <c r="E22" i="14"/>
  <c r="J22" i="25" s="1"/>
  <c r="F20" i="14"/>
  <c r="E20" i="14"/>
  <c r="J20" i="25" s="1"/>
  <c r="E16" i="14"/>
  <c r="J16" i="25" s="1"/>
  <c r="I10" i="25"/>
  <c r="I8" i="25"/>
  <c r="H9" i="25"/>
  <c r="G10" i="25"/>
  <c r="G8" i="25"/>
  <c r="F9" i="25"/>
  <c r="D30" i="20"/>
  <c r="D49" i="23" s="1"/>
  <c r="D26" i="20"/>
  <c r="E26" i="20" s="1"/>
  <c r="D22" i="20"/>
  <c r="D20" i="20"/>
  <c r="D39" i="23" s="1"/>
  <c r="D18" i="20"/>
  <c r="D37" i="23" s="1"/>
  <c r="D11" i="20"/>
  <c r="F11" i="20" s="1"/>
  <c r="E10" i="25"/>
  <c r="E8" i="25"/>
  <c r="N6" i="25"/>
  <c r="T9" i="25"/>
  <c r="T7" i="25"/>
  <c r="S10" i="25"/>
  <c r="S8" i="25"/>
  <c r="R9" i="25"/>
  <c r="R7" i="25"/>
  <c r="Q10" i="25"/>
  <c r="Q8" i="25"/>
  <c r="N9" i="25"/>
  <c r="N7" i="25"/>
  <c r="M7" i="25"/>
  <c r="L7" i="25"/>
  <c r="I7" i="25"/>
  <c r="G7" i="25"/>
  <c r="E7" i="25"/>
  <c r="L10" i="25"/>
  <c r="L8" i="25"/>
  <c r="F32" i="14"/>
  <c r="F25" i="14"/>
  <c r="E21" i="14"/>
  <c r="J21" i="25" s="1"/>
  <c r="F21" i="14"/>
  <c r="E19" i="14"/>
  <c r="J19" i="25" s="1"/>
  <c r="F19" i="14"/>
  <c r="E17" i="14"/>
  <c r="J17" i="25" s="1"/>
  <c r="F17" i="14"/>
  <c r="F15" i="14"/>
  <c r="E10" i="14"/>
  <c r="J10" i="25" s="1"/>
  <c r="F10" i="14"/>
  <c r="I9" i="25"/>
  <c r="H10" i="25"/>
  <c r="H8" i="25"/>
  <c r="G9" i="25"/>
  <c r="F10" i="25"/>
  <c r="F8" i="25"/>
  <c r="D32" i="20"/>
  <c r="D51" i="23" s="1"/>
  <c r="E51" i="23" s="1"/>
  <c r="D29" i="20"/>
  <c r="D48" i="23" s="1"/>
  <c r="D25" i="20"/>
  <c r="D23" i="20"/>
  <c r="D21" i="20"/>
  <c r="D40" i="23" s="1"/>
  <c r="D19" i="20"/>
  <c r="E9" i="25"/>
  <c r="T10" i="25"/>
  <c r="T8" i="25"/>
  <c r="S9" i="25"/>
  <c r="S7" i="25"/>
  <c r="R10" i="25"/>
  <c r="R8" i="25"/>
  <c r="Q9" i="25"/>
  <c r="Q7" i="25"/>
  <c r="N10" i="25"/>
  <c r="N8" i="25"/>
  <c r="M9" i="25"/>
  <c r="C7" i="23"/>
  <c r="H7" i="23" s="1"/>
  <c r="D9" i="23"/>
  <c r="E9" i="23" s="1"/>
  <c r="D8" i="23"/>
  <c r="E11" i="23"/>
  <c r="F20" i="23"/>
  <c r="E20" i="23"/>
  <c r="F84" i="23"/>
  <c r="E84" i="23"/>
  <c r="D41" i="23"/>
  <c r="F26" i="20"/>
  <c r="F61" i="20"/>
  <c r="F55" i="20"/>
  <c r="F45" i="20"/>
  <c r="C87" i="23" l="1"/>
  <c r="H87" i="23" s="1"/>
  <c r="C81" i="23"/>
  <c r="H81" i="23" s="1"/>
  <c r="C42" i="23"/>
  <c r="H42" i="23" s="1"/>
  <c r="C40" i="23"/>
  <c r="H40" i="23" s="1"/>
  <c r="F20" i="20"/>
  <c r="F18" i="14"/>
  <c r="E14" i="14"/>
  <c r="J14" i="25" s="1"/>
  <c r="F9" i="20"/>
  <c r="D10" i="20"/>
  <c r="D29" i="23" s="1"/>
  <c r="E9" i="14"/>
  <c r="J9" i="25" s="1"/>
  <c r="D30" i="23"/>
  <c r="F44" i="20"/>
  <c r="E45" i="20"/>
  <c r="E48" i="20"/>
  <c r="C54" i="23"/>
  <c r="H54" i="23" s="1"/>
  <c r="E35" i="20"/>
  <c r="F25" i="20"/>
  <c r="D53" i="23"/>
  <c r="E53" i="23" s="1"/>
  <c r="E22" i="20"/>
  <c r="F62" i="20"/>
  <c r="C64" i="23"/>
  <c r="H64" i="23" s="1"/>
  <c r="F33" i="20"/>
  <c r="F17" i="20"/>
  <c r="C76" i="23"/>
  <c r="H76" i="23" s="1"/>
  <c r="F52" i="20"/>
  <c r="E51" i="20"/>
  <c r="D8" i="20"/>
  <c r="D27" i="23" s="1"/>
  <c r="F7" i="14"/>
  <c r="E32" i="14"/>
  <c r="J32" i="25" s="1"/>
  <c r="C37" i="23"/>
  <c r="H37" i="23" s="1"/>
  <c r="F18" i="20"/>
  <c r="F16" i="14"/>
  <c r="E15" i="14"/>
  <c r="J15" i="25" s="1"/>
  <c r="E60" i="20"/>
  <c r="C58" i="20"/>
  <c r="H58" i="20" s="1"/>
  <c r="F57" i="20"/>
  <c r="D57" i="20"/>
  <c r="E57" i="20" s="1"/>
  <c r="C77" i="23"/>
  <c r="H77" i="23" s="1"/>
  <c r="C71" i="23"/>
  <c r="H71" i="23" s="1"/>
  <c r="D46" i="20"/>
  <c r="E46" i="20" s="1"/>
  <c r="F43" i="14"/>
  <c r="E43" i="20"/>
  <c r="C61" i="23"/>
  <c r="H61" i="23" s="1"/>
  <c r="C59" i="23"/>
  <c r="H59" i="23" s="1"/>
  <c r="D54" i="23"/>
  <c r="D45" i="23"/>
  <c r="E45" i="23" s="1"/>
  <c r="C44" i="23"/>
  <c r="H44" i="23" s="1"/>
  <c r="F24" i="20"/>
  <c r="D43" i="23"/>
  <c r="E24" i="20"/>
  <c r="F23" i="14"/>
  <c r="C43" i="23"/>
  <c r="H43" i="23" s="1"/>
  <c r="E23" i="14"/>
  <c r="J23" i="25" s="1"/>
  <c r="F23" i="20"/>
  <c r="F22" i="20"/>
  <c r="C38" i="23"/>
  <c r="H38" i="23" s="1"/>
  <c r="F19" i="20"/>
  <c r="D15" i="20"/>
  <c r="D34" i="23" s="1"/>
  <c r="E11" i="20"/>
  <c r="F8" i="14"/>
  <c r="E8" i="14"/>
  <c r="J8" i="25" s="1"/>
  <c r="C52" i="23"/>
  <c r="H52" i="23" s="1"/>
  <c r="C35" i="23"/>
  <c r="H35" i="23" s="1"/>
  <c r="C34" i="23"/>
  <c r="H34" i="23" s="1"/>
  <c r="E9" i="20"/>
  <c r="E52" i="20"/>
  <c r="C72" i="23"/>
  <c r="H72" i="23" s="1"/>
  <c r="C68" i="23"/>
  <c r="H68" i="23" s="1"/>
  <c r="E47" i="20"/>
  <c r="C40" i="20"/>
  <c r="H40" i="20" s="1"/>
  <c r="E16" i="20"/>
  <c r="D28" i="23"/>
  <c r="C62" i="23"/>
  <c r="H62" i="23" s="1"/>
  <c r="F31" i="14"/>
  <c r="C41" i="23"/>
  <c r="H41" i="23" s="1"/>
  <c r="C39" i="23"/>
  <c r="H39" i="23" s="1"/>
  <c r="E19" i="20"/>
  <c r="C30" i="23"/>
  <c r="H30" i="23" s="1"/>
  <c r="C29" i="23"/>
  <c r="H29" i="23" s="1"/>
  <c r="C28" i="23"/>
  <c r="H28" i="23" s="1"/>
  <c r="C27" i="23"/>
  <c r="H27" i="23" s="1"/>
  <c r="H40" i="22"/>
  <c r="C37" i="22"/>
  <c r="H37" i="22" s="1"/>
  <c r="D6" i="14"/>
  <c r="E6" i="14" s="1"/>
  <c r="J6" i="25" s="1"/>
  <c r="D50" i="22"/>
  <c r="E50" i="22" s="1"/>
  <c r="C49" i="25" s="1"/>
  <c r="C7" i="20"/>
  <c r="H7" i="20" s="1"/>
  <c r="C36" i="23"/>
  <c r="H36" i="23" s="1"/>
  <c r="E29" i="20"/>
  <c r="E18" i="20"/>
  <c r="F35" i="20"/>
  <c r="N55" i="25"/>
  <c r="L55" i="25"/>
  <c r="F56" i="14"/>
  <c r="I55" i="25"/>
  <c r="G55" i="25"/>
  <c r="E55" i="25"/>
  <c r="E44" i="20"/>
  <c r="D64" i="23"/>
  <c r="E64" i="23" s="1"/>
  <c r="F48" i="20"/>
  <c r="D68" i="23"/>
  <c r="E55" i="20"/>
  <c r="D75" i="23"/>
  <c r="F38" i="20"/>
  <c r="D58" i="23"/>
  <c r="F60" i="20"/>
  <c r="D81" i="23"/>
  <c r="F59" i="20"/>
  <c r="D80" i="23"/>
  <c r="E54" i="20"/>
  <c r="D74" i="23"/>
  <c r="E74" i="23" s="1"/>
  <c r="F41" i="20"/>
  <c r="D61" i="23"/>
  <c r="E42" i="20"/>
  <c r="D62" i="23"/>
  <c r="E62" i="23" s="1"/>
  <c r="F46" i="20"/>
  <c r="D66" i="23"/>
  <c r="E39" i="20"/>
  <c r="D59" i="23"/>
  <c r="E61" i="20"/>
  <c r="D82" i="23"/>
  <c r="E82" i="23" s="1"/>
  <c r="E53" i="20"/>
  <c r="D73" i="23"/>
  <c r="E73" i="23" s="1"/>
  <c r="F51" i="20"/>
  <c r="D71" i="23"/>
  <c r="E62" i="20"/>
  <c r="D83" i="23"/>
  <c r="F56" i="20"/>
  <c r="F47" i="20"/>
  <c r="D67" i="23"/>
  <c r="F67" i="23" s="1"/>
  <c r="D17" i="25"/>
  <c r="F40" i="22"/>
  <c r="D13" i="25"/>
  <c r="D21" i="25"/>
  <c r="D25" i="25"/>
  <c r="D28" i="25"/>
  <c r="D14" i="25"/>
  <c r="D18" i="25"/>
  <c r="D26" i="25"/>
  <c r="D29" i="25"/>
  <c r="I6" i="25"/>
  <c r="G6" i="25"/>
  <c r="D30" i="25"/>
  <c r="D41" i="25"/>
  <c r="F50" i="22"/>
  <c r="D15" i="25"/>
  <c r="D19" i="25"/>
  <c r="D12" i="25"/>
  <c r="D16" i="25"/>
  <c r="D20" i="25"/>
  <c r="D52" i="25"/>
  <c r="D7" i="22"/>
  <c r="D89" i="23"/>
  <c r="E6" i="25"/>
  <c r="F36" i="14"/>
  <c r="E36" i="14"/>
  <c r="J35" i="25" s="1"/>
  <c r="D60" i="25"/>
  <c r="L6" i="25"/>
  <c r="E17" i="20"/>
  <c r="F39" i="20"/>
  <c r="R6" i="25"/>
  <c r="D40" i="14"/>
  <c r="E40" i="14" s="1"/>
  <c r="J39" i="25" s="1"/>
  <c r="F7" i="22"/>
  <c r="D10" i="23"/>
  <c r="E10" i="23" s="1"/>
  <c r="D42" i="23"/>
  <c r="E42" i="23" s="1"/>
  <c r="D7" i="23"/>
  <c r="D9" i="25"/>
  <c r="F65" i="23"/>
  <c r="D13" i="23"/>
  <c r="F34" i="20"/>
  <c r="F8" i="23"/>
  <c r="E33" i="20"/>
  <c r="F51" i="23"/>
  <c r="F32" i="20"/>
  <c r="F30" i="20"/>
  <c r="F29" i="20"/>
  <c r="D52" i="23"/>
  <c r="C18" i="23"/>
  <c r="H18" i="23" s="1"/>
  <c r="F15" i="23"/>
  <c r="C17" i="23"/>
  <c r="H17" i="23" s="1"/>
  <c r="F11" i="23"/>
  <c r="D22" i="23"/>
  <c r="F22" i="23" s="1"/>
  <c r="F86" i="23"/>
  <c r="F13" i="23"/>
  <c r="D10" i="25"/>
  <c r="E23" i="20"/>
  <c r="F15" i="20"/>
  <c r="D11" i="25"/>
  <c r="E25" i="20"/>
  <c r="E13" i="23"/>
  <c r="D44" i="23"/>
  <c r="E44" i="23" s="1"/>
  <c r="D8" i="25"/>
  <c r="D36" i="23"/>
  <c r="E36" i="23" s="1"/>
  <c r="F21" i="20"/>
  <c r="D7" i="25"/>
  <c r="F7" i="23"/>
  <c r="D18" i="23"/>
  <c r="F18" i="23" s="1"/>
  <c r="O36" i="25"/>
  <c r="K36" i="25"/>
  <c r="F48" i="23"/>
  <c r="E48" i="23"/>
  <c r="E7" i="22"/>
  <c r="C6" i="25" s="1"/>
  <c r="E58" i="22"/>
  <c r="C57" i="25" s="1"/>
  <c r="F58" i="22"/>
  <c r="E34" i="22"/>
  <c r="C33" i="25" s="1"/>
  <c r="E32" i="22"/>
  <c r="C30" i="25" s="1"/>
  <c r="F29" i="22"/>
  <c r="E29" i="22"/>
  <c r="C26" i="25" s="1"/>
  <c r="E25" i="22"/>
  <c r="C24" i="25" s="1"/>
  <c r="E23" i="22"/>
  <c r="C22" i="25" s="1"/>
  <c r="E21" i="22"/>
  <c r="C20" i="25" s="1"/>
  <c r="E19" i="22"/>
  <c r="C18" i="25" s="1"/>
  <c r="E17" i="22"/>
  <c r="E15" i="22"/>
  <c r="C11" i="25" s="1"/>
  <c r="E10" i="22"/>
  <c r="C9" i="25" s="1"/>
  <c r="F35" i="14"/>
  <c r="E35" i="14"/>
  <c r="J34" i="25" s="1"/>
  <c r="F38" i="22"/>
  <c r="E38" i="22"/>
  <c r="C37" i="25" s="1"/>
  <c r="F38" i="14"/>
  <c r="E38" i="14"/>
  <c r="J37" i="25" s="1"/>
  <c r="F39" i="22"/>
  <c r="E39" i="22"/>
  <c r="C38" i="25" s="1"/>
  <c r="F39" i="14"/>
  <c r="E39" i="14"/>
  <c r="J38" i="25" s="1"/>
  <c r="F41" i="14"/>
  <c r="E41" i="14"/>
  <c r="J40" i="25" s="1"/>
  <c r="F48" i="22"/>
  <c r="E48" i="22"/>
  <c r="C47" i="25" s="1"/>
  <c r="F46" i="22"/>
  <c r="E46" i="22"/>
  <c r="C45" i="25" s="1"/>
  <c r="E44" i="22"/>
  <c r="C43" i="25" s="1"/>
  <c r="F42" i="22"/>
  <c r="E42" i="22"/>
  <c r="C41" i="25" s="1"/>
  <c r="E7" i="23"/>
  <c r="F10" i="20"/>
  <c r="F45" i="23"/>
  <c r="F9" i="23"/>
  <c r="E8" i="23"/>
  <c r="C95" i="23"/>
  <c r="H95" i="23" s="1"/>
  <c r="C25" i="23"/>
  <c r="H25" i="23" s="1"/>
  <c r="F8" i="20"/>
  <c r="E32" i="20"/>
  <c r="D38" i="23"/>
  <c r="F54" i="23"/>
  <c r="E68" i="23"/>
  <c r="D87" i="23"/>
  <c r="F87" i="23" s="1"/>
  <c r="E66" i="23"/>
  <c r="C60" i="23"/>
  <c r="H60" i="23" s="1"/>
  <c r="E59" i="20"/>
  <c r="D50" i="20"/>
  <c r="F85" i="23"/>
  <c r="C83" i="23"/>
  <c r="H83" i="23" s="1"/>
  <c r="E89" i="23"/>
  <c r="F89" i="23"/>
  <c r="E8" i="22"/>
  <c r="C7" i="25" s="1"/>
  <c r="E35" i="22"/>
  <c r="C34" i="25" s="1"/>
  <c r="E33" i="22"/>
  <c r="F30" i="22"/>
  <c r="E30" i="22"/>
  <c r="E26" i="22"/>
  <c r="C25" i="25" s="1"/>
  <c r="E24" i="22"/>
  <c r="C23" i="25" s="1"/>
  <c r="E22" i="22"/>
  <c r="C21" i="25" s="1"/>
  <c r="E20" i="22"/>
  <c r="C19" i="25" s="1"/>
  <c r="E18" i="22"/>
  <c r="E16" i="22"/>
  <c r="E11" i="22"/>
  <c r="C10" i="25" s="1"/>
  <c r="E9" i="22"/>
  <c r="C8" i="25" s="1"/>
  <c r="D34" i="25"/>
  <c r="F41" i="22"/>
  <c r="E41" i="22"/>
  <c r="C40" i="25" s="1"/>
  <c r="D37" i="25"/>
  <c r="F47" i="22"/>
  <c r="E47" i="22"/>
  <c r="C46" i="25" s="1"/>
  <c r="E45" i="22"/>
  <c r="C44" i="25" s="1"/>
  <c r="F43" i="22"/>
  <c r="E43" i="22"/>
  <c r="C42" i="25" s="1"/>
  <c r="F47" i="14"/>
  <c r="E47" i="14"/>
  <c r="J46" i="25" s="1"/>
  <c r="D40" i="25"/>
  <c r="D50" i="14"/>
  <c r="D58" i="14"/>
  <c r="E58" i="14" s="1"/>
  <c r="J57" i="25" s="1"/>
  <c r="E63" i="22"/>
  <c r="C62" i="25" s="1"/>
  <c r="E61" i="22"/>
  <c r="C60" i="25" s="1"/>
  <c r="E59" i="22"/>
  <c r="C58" i="25" s="1"/>
  <c r="E57" i="22"/>
  <c r="C56" i="25" s="1"/>
  <c r="E54" i="22"/>
  <c r="C53" i="25" s="1"/>
  <c r="E52" i="22"/>
  <c r="C51" i="25" s="1"/>
  <c r="S55" i="25"/>
  <c r="Q55" i="25"/>
  <c r="M55" i="25"/>
  <c r="E62" i="14"/>
  <c r="J61" i="25" s="1"/>
  <c r="E60" i="14"/>
  <c r="J59" i="25" s="1"/>
  <c r="E57" i="14"/>
  <c r="J56" i="25" s="1"/>
  <c r="E56" i="14"/>
  <c r="J55" i="25" s="1"/>
  <c r="E54" i="14"/>
  <c r="J53" i="25" s="1"/>
  <c r="E52" i="14"/>
  <c r="J51" i="25" s="1"/>
  <c r="E48" i="14"/>
  <c r="J47" i="25" s="1"/>
  <c r="E46" i="14"/>
  <c r="J45" i="25" s="1"/>
  <c r="E42" i="14"/>
  <c r="J41" i="25" s="1"/>
  <c r="H55" i="25"/>
  <c r="F55" i="25"/>
  <c r="D39" i="25"/>
  <c r="F62" i="22"/>
  <c r="F57" i="22"/>
  <c r="F54" i="22"/>
  <c r="F52" i="22"/>
  <c r="E55" i="22"/>
  <c r="C54" i="25" s="1"/>
  <c r="E51" i="22"/>
  <c r="C50" i="25" s="1"/>
  <c r="T55" i="25"/>
  <c r="R55" i="25"/>
  <c r="E63" i="14"/>
  <c r="J62" i="25" s="1"/>
  <c r="E59" i="14"/>
  <c r="J58" i="25" s="1"/>
  <c r="E51" i="14"/>
  <c r="J50" i="25" s="1"/>
  <c r="F63" i="22"/>
  <c r="F59" i="22"/>
  <c r="F39" i="23"/>
  <c r="E39" i="23"/>
  <c r="F49" i="23"/>
  <c r="E49" i="23"/>
  <c r="E40" i="23"/>
  <c r="E21" i="20"/>
  <c r="F27" i="23"/>
  <c r="F28" i="23"/>
  <c r="F35" i="23"/>
  <c r="F52" i="23"/>
  <c r="E34" i="23"/>
  <c r="E30" i="20"/>
  <c r="E20" i="20"/>
  <c r="F16" i="20"/>
  <c r="E28" i="23"/>
  <c r="E54" i="23"/>
  <c r="F80" i="23"/>
  <c r="F68" i="23"/>
  <c r="D40" i="20"/>
  <c r="F62" i="23"/>
  <c r="F73" i="23"/>
  <c r="E67" i="23"/>
  <c r="E65" i="23"/>
  <c r="E63" i="23"/>
  <c r="F53" i="23"/>
  <c r="F42" i="20"/>
  <c r="E80" i="23"/>
  <c r="E87" i="23"/>
  <c r="F66" i="23"/>
  <c r="F64" i="23"/>
  <c r="D58" i="20"/>
  <c r="F58" i="20" s="1"/>
  <c r="F63" i="20"/>
  <c r="E41" i="20"/>
  <c r="E63" i="20"/>
  <c r="F82" i="23"/>
  <c r="C58" i="23"/>
  <c r="H58" i="23" s="1"/>
  <c r="C50" i="20"/>
  <c r="H50" i="20" s="1"/>
  <c r="F42" i="23" l="1"/>
  <c r="F40" i="23"/>
  <c r="E30" i="23"/>
  <c r="E29" i="23"/>
  <c r="E10" i="20"/>
  <c r="C79" i="23"/>
  <c r="H79" i="23" s="1"/>
  <c r="E52" i="23"/>
  <c r="E15" i="20"/>
  <c r="D37" i="20"/>
  <c r="E72" i="23"/>
  <c r="C70" i="23"/>
  <c r="H70" i="23" s="1"/>
  <c r="F71" i="23"/>
  <c r="E71" i="23"/>
  <c r="E8" i="20"/>
  <c r="D7" i="20"/>
  <c r="F37" i="23"/>
  <c r="E37" i="23"/>
  <c r="F36" i="23"/>
  <c r="D77" i="23"/>
  <c r="E77" i="23" s="1"/>
  <c r="E43" i="23"/>
  <c r="F43" i="23"/>
  <c r="D26" i="23"/>
  <c r="D24" i="23" s="1"/>
  <c r="F41" i="23"/>
  <c r="E41" i="23"/>
  <c r="C26" i="23"/>
  <c r="H26" i="23" s="1"/>
  <c r="E38" i="23"/>
  <c r="F6" i="14"/>
  <c r="E35" i="23"/>
  <c r="F34" i="23"/>
  <c r="E27" i="23"/>
  <c r="F30" i="23"/>
  <c r="F29" i="23"/>
  <c r="D37" i="14"/>
  <c r="E37" i="14" s="1"/>
  <c r="J36" i="25" s="1"/>
  <c r="D17" i="23"/>
  <c r="F56" i="22"/>
  <c r="D37" i="22"/>
  <c r="D76" i="23"/>
  <c r="F76" i="23" s="1"/>
  <c r="E81" i="23"/>
  <c r="F81" i="23"/>
  <c r="C37" i="20"/>
  <c r="H37" i="20" s="1"/>
  <c r="C17" i="25"/>
  <c r="C14" i="25"/>
  <c r="D43" i="25"/>
  <c r="D35" i="25"/>
  <c r="D31" i="25"/>
  <c r="T6" i="25"/>
  <c r="C15" i="25"/>
  <c r="C12" i="25"/>
  <c r="C29" i="25"/>
  <c r="C27" i="25"/>
  <c r="C32" i="25"/>
  <c r="C31" i="25"/>
  <c r="C16" i="25"/>
  <c r="C13" i="25"/>
  <c r="D38" i="25"/>
  <c r="D42" i="25"/>
  <c r="D44" i="25"/>
  <c r="E22" i="23"/>
  <c r="D48" i="25"/>
  <c r="D49" i="25"/>
  <c r="D57" i="25"/>
  <c r="E56" i="22"/>
  <c r="C55" i="25" s="1"/>
  <c r="P36" i="25"/>
  <c r="F40" i="14"/>
  <c r="D36" i="20"/>
  <c r="C16" i="23"/>
  <c r="H16" i="23" s="1"/>
  <c r="D95" i="23"/>
  <c r="F95" i="23" s="1"/>
  <c r="D53" i="25"/>
  <c r="D61" i="25"/>
  <c r="D51" i="25"/>
  <c r="D59" i="25"/>
  <c r="D50" i="25"/>
  <c r="D58" i="25"/>
  <c r="D16" i="23"/>
  <c r="E18" i="23"/>
  <c r="F78" i="23"/>
  <c r="E78" i="23"/>
  <c r="F17" i="23"/>
  <c r="F38" i="23"/>
  <c r="F44" i="23"/>
  <c r="F7" i="20"/>
  <c r="H36" i="25"/>
  <c r="Q6" i="25"/>
  <c r="M36" i="25"/>
  <c r="Q36" i="25"/>
  <c r="S36" i="25"/>
  <c r="E36" i="25"/>
  <c r="E95" i="23"/>
  <c r="F16" i="23"/>
  <c r="E16" i="23"/>
  <c r="D56" i="25"/>
  <c r="F58" i="14"/>
  <c r="E17" i="23"/>
  <c r="F36" i="25"/>
  <c r="E50" i="14"/>
  <c r="J49" i="25" s="1"/>
  <c r="L36" i="25"/>
  <c r="S6" i="25"/>
  <c r="G36" i="25"/>
  <c r="I36" i="25"/>
  <c r="N36" i="25"/>
  <c r="R36" i="25"/>
  <c r="T36" i="25"/>
  <c r="D25" i="23"/>
  <c r="E58" i="20"/>
  <c r="D55" i="25"/>
  <c r="F50" i="14"/>
  <c r="D60" i="23"/>
  <c r="F61" i="23"/>
  <c r="F50" i="20"/>
  <c r="E50" i="20"/>
  <c r="E59" i="23"/>
  <c r="F59" i="23"/>
  <c r="E75" i="23"/>
  <c r="F75" i="23"/>
  <c r="E61" i="23"/>
  <c r="F63" i="23"/>
  <c r="F77" i="23"/>
  <c r="F74" i="23"/>
  <c r="E7" i="20"/>
  <c r="D70" i="23"/>
  <c r="E76" i="23"/>
  <c r="F40" i="20"/>
  <c r="E40" i="20"/>
  <c r="F72" i="23"/>
  <c r="E70" i="23" l="1"/>
  <c r="C57" i="23"/>
  <c r="H57" i="23" s="1"/>
  <c r="F26" i="23"/>
  <c r="C24" i="23"/>
  <c r="H24" i="23" s="1"/>
  <c r="E26" i="23"/>
  <c r="D36" i="25"/>
  <c r="D32" i="25"/>
  <c r="D6" i="25" s="1"/>
  <c r="D46" i="25"/>
  <c r="F58" i="23"/>
  <c r="D57" i="23"/>
  <c r="D47" i="25"/>
  <c r="D33" i="25"/>
  <c r="E36" i="20"/>
  <c r="F36" i="20"/>
  <c r="C19" i="23"/>
  <c r="H19" i="23" s="1"/>
  <c r="D19" i="23"/>
  <c r="F25" i="23"/>
  <c r="E25" i="23"/>
  <c r="E37" i="22"/>
  <c r="C36" i="25" s="1"/>
  <c r="F37" i="22"/>
  <c r="E83" i="23"/>
  <c r="F83" i="23"/>
  <c r="D79" i="23"/>
  <c r="F37" i="14"/>
  <c r="E58" i="23"/>
  <c r="D56" i="23"/>
  <c r="E37" i="20"/>
  <c r="F37" i="20"/>
  <c r="F70" i="23"/>
  <c r="E60" i="23"/>
  <c r="F60" i="23"/>
  <c r="E24" i="23" l="1"/>
  <c r="C56" i="23"/>
  <c r="H56" i="23" s="1"/>
  <c r="C96" i="23"/>
  <c r="H96" i="23" s="1"/>
  <c r="F24" i="23"/>
  <c r="D96" i="23"/>
  <c r="F19" i="23"/>
  <c r="E19" i="23"/>
  <c r="E79" i="23"/>
  <c r="F79" i="23"/>
  <c r="D88" i="23"/>
  <c r="E57" i="23"/>
  <c r="F57" i="23"/>
  <c r="E56" i="23" l="1"/>
  <c r="F56" i="23"/>
  <c r="C88" i="23"/>
  <c r="H88" i="23" s="1"/>
  <c r="F96" i="23"/>
  <c r="E96" i="23"/>
  <c r="D92" i="23"/>
  <c r="C92" i="23" l="1"/>
  <c r="H92" i="23" s="1"/>
  <c r="F88" i="23"/>
  <c r="E88" i="23"/>
  <c r="D94" i="23"/>
  <c r="F92" i="23" l="1"/>
  <c r="E92" i="23"/>
  <c r="C94" i="23"/>
  <c r="H94" i="23" s="1"/>
  <c r="F94" i="23" l="1"/>
  <c r="E94" i="23"/>
</calcChain>
</file>

<file path=xl/comments1.xml><?xml version="1.0" encoding="utf-8"?>
<comments xmlns="http://schemas.openxmlformats.org/spreadsheetml/2006/main">
  <authors>
    <author>marian.mackiewicz</author>
  </authors>
  <commentList>
    <comment ref="B30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Pismo MZ z 30-05-2011</t>
        </r>
      </text>
    </comment>
    <comment ref="B3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41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poz D3.1 i D3.2 ustalono udziałem wykonania roku 2010</t>
        </r>
      </text>
    </comment>
    <comment ref="B57" authorId="0">
      <text>
        <r>
          <rPr>
            <b/>
            <sz val="12"/>
            <color indexed="81"/>
            <rFont val="Tahoma"/>
            <family val="2"/>
            <charset val="238"/>
          </rPr>
          <t>marian.mackiewicz:</t>
        </r>
        <r>
          <rPr>
            <sz val="12"/>
            <color indexed="81"/>
            <rFont val="Tahoma"/>
            <family val="2"/>
            <charset val="238"/>
          </rPr>
          <t xml:space="preserve">
+DŚOZ nie ujęte przez BAG</t>
        </r>
      </text>
    </comment>
    <comment ref="B59" authorId="0">
      <text>
        <r>
          <rPr>
            <b/>
            <sz val="14"/>
            <color indexed="81"/>
            <rFont val="Tahoma"/>
            <family val="2"/>
            <charset val="238"/>
          </rPr>
          <t>marian.mackiewicz:</t>
        </r>
        <r>
          <rPr>
            <sz val="14"/>
            <color indexed="81"/>
            <rFont val="Tahoma"/>
            <family val="2"/>
            <charset val="238"/>
          </rPr>
          <t xml:space="preserve">
karty profesjonalisty wg DI</t>
        </r>
      </text>
    </comment>
  </commentList>
</comments>
</file>

<file path=xl/sharedStrings.xml><?xml version="1.0" encoding="utf-8"?>
<sst xmlns="http://schemas.openxmlformats.org/spreadsheetml/2006/main" count="708" uniqueCount="242">
  <si>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</si>
  <si>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</si>
  <si>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</si>
  <si>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</si>
  <si>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</si>
  <si>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</si>
  <si>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</si>
  <si>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</si>
  <si>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</si>
  <si>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</si>
  <si>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</si>
  <si>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</si>
  <si>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</si>
  <si>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zaopatrzenie w sprzęt ortopedyczny, środki pomocnicze i lecznicze środki techniczne</t>
  </si>
  <si>
    <t>B2.13</t>
  </si>
  <si>
    <t>B2.14</t>
  </si>
  <si>
    <t>B2.15</t>
  </si>
  <si>
    <t>D.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</si>
  <si>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</si>
  <si>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</si>
  <si>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</si>
  <si>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</si>
  <si>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</si>
  <si>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</si>
  <si>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</si>
  <si>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</si>
  <si>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</si>
  <si>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</si>
  <si>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</si>
  <si>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</si>
  <si>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F.</t>
  </si>
  <si>
    <t>F2</t>
  </si>
  <si>
    <t>F3</t>
  </si>
  <si>
    <t>podatki i opłaty, w tym: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</si>
  <si>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</si>
  <si>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</si>
  <si>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</si>
  <si>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</si>
  <si>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</si>
  <si>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</si>
  <si>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</si>
  <si>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</si>
  <si>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</si>
  <si>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</si>
  <si>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</si>
  <si>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</si>
  <si>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</si>
  <si>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</si>
  <si>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</si>
  <si>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</si>
  <si>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</si>
  <si>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</si>
  <si>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</si>
  <si>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</si>
  <si>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</si>
  <si>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</si>
  <si>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rezerwa na pokrycie kosztów świadczeń zdrowotnych oraz refundacji cen leków</t>
  </si>
  <si>
    <t>ubezpieczenie społeczne i inne świadczenia, w tym:</t>
  </si>
  <si>
    <t>Wyszczególnienie</t>
  </si>
  <si>
    <t>rezerwa na zobowiązania wynikające z postępowań sądowych</t>
  </si>
  <si>
    <t>B2.3.1</t>
  </si>
  <si>
    <t>programy terapeutyczne (lekowe)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</si>
  <si>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</si>
  <si>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</si>
  <si>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</si>
  <si>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</si>
  <si>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>Razem OW NFZ</t>
  </si>
  <si>
    <t>Centrala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</si>
  <si>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</si>
  <si>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</si>
  <si>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</si>
  <si>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</si>
  <si>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</si>
  <si>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</si>
  <si>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</si>
  <si>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</si>
  <si>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Przychody ze składek z lat ubiegłych (3.1+3.2), w tym: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</si>
  <si>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</si>
  <si>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</si>
  <si>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</si>
  <si>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</si>
  <si>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</si>
  <si>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</si>
  <si>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</si>
  <si>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</si>
  <si>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</si>
  <si>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</si>
  <si>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</si>
  <si>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</si>
  <si>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</si>
  <si>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</si>
  <si>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</si>
  <si>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</si>
  <si>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</si>
  <si>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</si>
  <si>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</si>
  <si>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</si>
  <si>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</si>
  <si>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</si>
  <si>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</si>
  <si>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</si>
  <si>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H.</t>
  </si>
  <si>
    <t>J1</t>
  </si>
  <si>
    <t>zyski nadzwyczajne - wielkość dodatnia</t>
  </si>
  <si>
    <t>J2</t>
  </si>
  <si>
    <t>straty nadzwyczajne - wielkość ujemna</t>
  </si>
  <si>
    <t>Inne obowiązkowe obciążenia wyniku finansowego
(w tym CIT)</t>
  </si>
  <si>
    <t xml:space="preserve"> Przychody - ogółem</t>
  </si>
  <si>
    <t xml:space="preserve"> Koszty - ogółem</t>
  </si>
  <si>
    <t>Wynik brutto na całokształcie działalności
(C - D + E - F + G - H)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</si>
  <si>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</si>
  <si>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</si>
  <si>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</si>
  <si>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</si>
  <si>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</si>
  <si>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świadczeń zdrowotnych z lat ubiegłych</t>
  </si>
  <si>
    <t>wydanie i utrzymanie kart ubezpieczenia (w tym części stałych i zamiennych książeczek usług medycznych) oraz recept</t>
  </si>
  <si>
    <t>Zyski i straty nadzwyczajne (J1 - J2)</t>
  </si>
  <si>
    <t>Wynik fiansowy ogółem brutto (I + J)</t>
  </si>
  <si>
    <t>Przychody finansowe (G1 + G2), w tym:</t>
  </si>
  <si>
    <t>Wynik na działalności (A - B)</t>
  </si>
  <si>
    <t>Koszty realizacji zadań (B1 + B2 + B3 + B4)</t>
  </si>
  <si>
    <t>Planowany odpis aktualizujący składkę należną
(2.1 + 2.2), w tym:</t>
  </si>
  <si>
    <t>Koszty finansowe</t>
  </si>
  <si>
    <t>Wynik finansowy ogółem netto (K-L)</t>
  </si>
  <si>
    <t>Składka należna brutto w roku planowania równa przypisowi składki
(1.1 + 1.2), w tym: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</si>
  <si>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</si>
  <si>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</si>
  <si>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</si>
  <si>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</si>
  <si>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</si>
  <si>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</si>
  <si>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</si>
  <si>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</si>
  <si>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świadczenia zdrowotne kontraktowane odrębnie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</si>
  <si>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</si>
  <si>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</si>
  <si>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</si>
  <si>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</si>
  <si>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</si>
  <si>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Przychody netto z działalności
(1-2+3-4) + A1 + A2 + A3 + A4</t>
  </si>
  <si>
    <t>A</t>
  </si>
  <si>
    <t>B</t>
  </si>
  <si>
    <t>C</t>
  </si>
  <si>
    <t>D</t>
  </si>
  <si>
    <t>E</t>
  </si>
  <si>
    <t>Pozostałe koszty (F1+ … +F4), w tym: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</si>
  <si>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</si>
  <si>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</si>
  <si>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</si>
  <si>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</si>
  <si>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</si>
  <si>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</si>
  <si>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</si>
  <si>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</si>
  <si>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</si>
  <si>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</si>
  <si>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w tys. zł</t>
  </si>
  <si>
    <t>Plan 
po zmianie</t>
  </si>
  <si>
    <t>Różnica 
kol.4-kol.3</t>
  </si>
  <si>
    <t>Dynamika
kol.4/kol.3</t>
  </si>
  <si>
    <t>Plan na
2012 rok</t>
  </si>
  <si>
    <t xml:space="preserve"> </t>
  </si>
  <si>
    <t>[w tys. zł]</t>
  </si>
  <si>
    <t>Centrala</t>
  </si>
  <si>
    <t>OW NFZ RAZEM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</si>
  <si>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</si>
  <si>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</si>
  <si>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</si>
  <si>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</si>
  <si>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</si>
  <si>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</si>
  <si>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</si>
  <si>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</si>
  <si>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</si>
  <si>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</si>
  <si>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</si>
  <si>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</si>
  <si>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</si>
  <si>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</si>
  <si>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</si>
  <si>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</si>
  <si>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</si>
  <si>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</si>
  <si>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</si>
  <si>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</si>
  <si>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</si>
  <si>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</si>
  <si>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</si>
  <si>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</si>
  <si>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</si>
  <si>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</si>
  <si>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</si>
  <si>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</si>
  <si>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</si>
  <si>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</si>
  <si>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</si>
  <si>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</si>
  <si>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</si>
  <si>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</si>
  <si>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</si>
  <si>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Przychody i koszty Narodowego Funduszu Zdrowia - łącznie</t>
  </si>
  <si>
    <t>programy terapeutyczne (lekowe), w tym: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</si>
  <si>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</si>
  <si>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</si>
  <si>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</si>
  <si>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</si>
  <si>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</si>
  <si>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</si>
  <si>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Koszty świadczeń opieki zdrowotnej  (B2.1+...+B2.18), w tym:</t>
  </si>
  <si>
    <t>zaopatrzenie w wyroby medyczne oraz ich naprawa, o których mowa w ustawie o refundacji</t>
  </si>
  <si>
    <t>refundacja, w tym: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</si>
  <si>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</si>
  <si>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</si>
  <si>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</si>
  <si>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</si>
  <si>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</si>
  <si>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</si>
  <si>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</si>
  <si>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rezerwa, o których mowa w art. 118 ust. 2 pkt 2 lit. c ustawy</t>
  </si>
  <si>
    <t>Bn</t>
  </si>
  <si>
    <t>Całkowity budżet na refundację
(B2.3.1.1+B2.3.2.1+B2.14+B2.16.1)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</si>
  <si>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</si>
  <si>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</si>
  <si>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</si>
  <si>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</si>
  <si>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</si>
  <si>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Koszt poboru i ewidencjonowania składek ( 4.1 + 4.2 ), w tym:</t>
  </si>
  <si>
    <t>dotacje z budżetu państwa na finansowanie zadań, o których mowa w art. 97 ust. 3 pkt 2a, 3 i 3b ustawy</t>
  </si>
  <si>
    <t>Pozostałe przychody</t>
  </si>
  <si>
    <t>ZBIORCZO ZMIANY W PLANIE FINANSOWYM NARODOWEGO FUNDUSZU ZDROWIA NA 2012 ROK</t>
  </si>
  <si>
    <t>Koszty administracyjne (D1 + … + D9), w tym:</t>
  </si>
  <si>
    <t>Koszty administracyjne ( D1+...+D9 ), w tym</t>
  </si>
  <si>
    <t>PLAN FINANSOWY NARODOWEGO FUNDUSZU ZDROWIA NA 2012 ROK
(PO UWZGLĘDNIENIU PRZESUNIĘĆ W RAMACH PLANOWANYCH KOSZTÓW ADMINISTRACYJNYCH
- STAN NA 3 STYCZNIA 2012 ROKU)</t>
  </si>
  <si>
    <t>świadczenia opieki zdrowotnej kontraktowane odrębnie</t>
  </si>
  <si>
    <t>koszty świadczeń opieki zdrowotnej z lat ubiegłych</t>
  </si>
  <si>
    <t>Koszty świadczeń opieki zdrowotnej (B2.1 + … + B2.18), w tym:</t>
  </si>
  <si>
    <t>Koszty świadczeń opieki zdrowotnej (B2.1+...+B2.18), w tym:</t>
  </si>
  <si>
    <t>Plan na
2015 rok</t>
  </si>
  <si>
    <t>B2.19</t>
  </si>
  <si>
    <t xml:space="preserve">rezerwa na koszty świadczeń opieki zdrowotnej udzielone w ramach transgranicznej opieki zdrowotnej </t>
  </si>
  <si>
    <t>Plan finansowy Małopolskiego Oddziału Wojewódzkiego Narodowego Funduszu Zdrowia  na 2015 rok                                                                                                                                                  zatwierdzony przez Ministra Zdrowia w porozumieniu z Ministrem Finansów w dniu 29.09.2015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</si>
</sst>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53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Arial CE"/>
      <charset val="238"/>
    </font>
    <font>
      <sz val="10"/>
      <name val="Times New Roman CE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0"/>
      <name val="Times New Roman"/>
      <family val="1"/>
    </font>
    <font>
      <sz val="12"/>
      <name val="Times New Roman CE"/>
      <charset val="238"/>
    </font>
    <font>
      <b/>
      <sz val="16"/>
      <name val="Times New Roman CE"/>
      <charset val="238"/>
    </font>
    <font>
      <b/>
      <sz val="16"/>
      <name val="Times New Roman CE"/>
      <family val="1"/>
      <charset val="238"/>
    </font>
    <font>
      <b/>
      <sz val="24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20"/>
      <name val="Verdana"/>
      <family val="2"/>
      <charset val="238"/>
    </font>
    <font>
      <sz val="10"/>
      <name val="Verdana"/>
      <family val="2"/>
      <charset val="238"/>
    </font>
    <font>
      <b/>
      <sz val="20"/>
      <name val="Times New Roman"/>
      <family val="1"/>
      <charset val="238"/>
    </font>
    <font>
      <b/>
      <sz val="26"/>
      <name val="Times New Roman CE"/>
      <charset val="238"/>
    </font>
    <font>
      <b/>
      <sz val="12"/>
      <name val="Times New Roman CE"/>
      <family val="1"/>
      <charset val="238"/>
    </font>
    <font>
      <b/>
      <sz val="24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i/>
      <sz val="10"/>
      <name val="Times New Roman CE"/>
      <charset val="238"/>
    </font>
    <font>
      <b/>
      <sz val="18"/>
      <name val="Times New Roman"/>
      <family val="1"/>
      <charset val="238"/>
    </font>
    <font>
      <b/>
      <sz val="20"/>
      <name val="Times New Roman CE"/>
      <family val="1"/>
      <charset val="238"/>
    </font>
    <font>
      <sz val="16"/>
      <name val="Times New Roman"/>
      <family val="1"/>
    </font>
    <font>
      <sz val="16"/>
      <name val="Times New Roman"/>
      <family val="1"/>
      <charset val="238"/>
    </font>
    <font>
      <sz val="16"/>
      <name val="Times New Roman CE"/>
      <charset val="238"/>
    </font>
    <font>
      <sz val="16"/>
      <name val="Times New Roman CE"/>
      <family val="1"/>
      <charset val="238"/>
    </font>
    <font>
      <sz val="18"/>
      <name val="Times New Roman"/>
      <family val="1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4"/>
      <color indexed="81"/>
      <name val="Tahoma"/>
      <family val="2"/>
      <charset val="238"/>
    </font>
    <font>
      <sz val="14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12"/>
      <color indexed="81"/>
      <name val="Tahoma"/>
      <family val="2"/>
      <charset val="238"/>
    </font>
    <font>
      <b/>
      <sz val="20"/>
      <name val="Times New Roman CE"/>
      <charset val="238"/>
    </font>
    <font>
      <b/>
      <sz val="12"/>
      <name val="Times New Roman"/>
      <family val="1"/>
      <charset val="238"/>
    </font>
    <font>
      <b/>
      <sz val="18"/>
      <name val="Times New Roman CE"/>
      <charset val="238"/>
    </font>
    <font>
      <b/>
      <sz val="14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</font>
    <font>
      <sz val="12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9">
    <xf numFmtId="0" fontId="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64" fontId="36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7" fillId="0" borderId="0"/>
    <xf numFmtId="0" fontId="35" fillId="0" borderId="0"/>
    <xf numFmtId="0" fontId="1" fillId="0" borderId="0"/>
    <xf numFmtId="0" fontId="2" fillId="0" borderId="0"/>
    <xf numFmtId="0" fontId="1" fillId="0" borderId="0"/>
    <xf numFmtId="0" fontId="35" fillId="0" borderId="0"/>
  </cellStyleXfs>
  <cellXfs count="149">
    <xf numFmtId="0" fontId="0" fillId="0" borderId="0" xfId="0"/>
    <xf numFmtId="0" fontId="19" fillId="2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/>
    <xf numFmtId="0" fontId="4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/>
    <xf numFmtId="0" fontId="3" fillId="3" borderId="0" xfId="0" applyFont="1" applyFill="1" applyAlignment="1">
      <alignment vertical="center"/>
    </xf>
    <xf numFmtId="0" fontId="3" fillId="3" borderId="0" xfId="0" applyFont="1" applyFill="1"/>
    <xf numFmtId="3" fontId="17" fillId="3" borderId="1" xfId="0" applyNumberFormat="1" applyFont="1" applyFill="1" applyBorder="1" applyAlignment="1">
      <alignment horizontal="right" vertical="center"/>
    </xf>
    <xf numFmtId="0" fontId="24" fillId="3" borderId="0" xfId="0" applyFont="1" applyFill="1"/>
    <xf numFmtId="3" fontId="21" fillId="0" borderId="1" xfId="0" applyNumberFormat="1" applyFont="1" applyFill="1" applyBorder="1" applyAlignment="1">
      <alignment horizontal="right" vertical="center"/>
    </xf>
    <xf numFmtId="3" fontId="17" fillId="3" borderId="1" xfId="0" applyNumberFormat="1" applyFont="1" applyFill="1" applyBorder="1" applyAlignment="1">
      <alignment vertical="center"/>
    </xf>
    <xf numFmtId="0" fontId="26" fillId="0" borderId="0" xfId="0" applyFont="1" applyFill="1"/>
    <xf numFmtId="0" fontId="27" fillId="0" borderId="0" xfId="0" applyFont="1" applyFill="1"/>
    <xf numFmtId="0" fontId="24" fillId="0" borderId="0" xfId="0" applyFont="1" applyFill="1"/>
    <xf numFmtId="0" fontId="12" fillId="0" borderId="0" xfId="0" applyFont="1" applyFill="1" applyAlignment="1">
      <alignment vertical="center"/>
    </xf>
    <xf numFmtId="0" fontId="3" fillId="0" borderId="0" xfId="0" applyFont="1" applyFill="1" applyBorder="1"/>
    <xf numFmtId="3" fontId="21" fillId="3" borderId="1" xfId="0" applyNumberFormat="1" applyFont="1" applyFill="1" applyBorder="1" applyAlignment="1">
      <alignment horizontal="right" vertical="center"/>
    </xf>
    <xf numFmtId="49" fontId="11" fillId="3" borderId="1" xfId="15" applyNumberFormat="1" applyFont="1" applyFill="1" applyBorder="1" applyAlignment="1" applyProtection="1">
      <alignment horizontal="center" vertical="center" wrapText="1"/>
      <protection locked="0"/>
    </xf>
    <xf numFmtId="49" fontId="11" fillId="3" borderId="1" xfId="0" applyNumberFormat="1" applyFont="1" applyFill="1" applyBorder="1" applyAlignment="1" applyProtection="1">
      <alignment horizontal="center" vertical="center"/>
      <protection locked="0"/>
    </xf>
    <xf numFmtId="0" fontId="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vertical="center"/>
      <protection locked="0"/>
    </xf>
    <xf numFmtId="0" fontId="16" fillId="3" borderId="1" xfId="17" applyFont="1" applyFill="1" applyBorder="1" applyAlignment="1" applyProtection="1">
      <alignment horizontal="center" vertical="center" wrapText="1"/>
      <protection locked="0"/>
    </xf>
    <xf numFmtId="3" fontId="17" fillId="3" borderId="1" xfId="0" applyNumberFormat="1" applyFont="1" applyFill="1" applyBorder="1" applyAlignment="1" applyProtection="1">
      <alignment vertical="center"/>
    </xf>
    <xf numFmtId="0" fontId="5" fillId="0" borderId="1" xfId="17" applyFont="1" applyFill="1" applyBorder="1" applyAlignment="1" applyProtection="1">
      <alignment horizontal="center" vertical="center" wrapText="1"/>
    </xf>
    <xf numFmtId="0" fontId="30" fillId="0" borderId="1" xfId="17" applyFont="1" applyFill="1" applyBorder="1" applyAlignment="1" applyProtection="1">
      <alignment horizontal="center" vertical="center" wrapText="1"/>
    </xf>
    <xf numFmtId="0" fontId="31" fillId="0" borderId="1" xfId="17" applyFont="1" applyFill="1" applyBorder="1" applyAlignment="1" applyProtection="1">
      <alignment horizontal="center" vertical="center" wrapText="1"/>
    </xf>
    <xf numFmtId="0" fontId="32" fillId="0" borderId="1" xfId="17" applyFont="1" applyFill="1" applyBorder="1" applyAlignment="1" applyProtection="1">
      <alignment horizontal="center" vertical="center" wrapText="1"/>
    </xf>
    <xf numFmtId="0" fontId="15" fillId="0" borderId="1" xfId="17" applyFont="1" applyFill="1" applyBorder="1" applyAlignment="1" applyProtection="1">
      <alignment horizontal="center" vertical="center" wrapText="1"/>
    </xf>
    <xf numFmtId="0" fontId="16" fillId="3" borderId="1" xfId="17" applyFont="1" applyFill="1" applyBorder="1" applyAlignment="1" applyProtection="1">
      <alignment horizontal="center" vertical="center" wrapText="1"/>
    </xf>
    <xf numFmtId="0" fontId="8" fillId="0" borderId="1" xfId="17" applyFont="1" applyFill="1" applyBorder="1" applyAlignment="1" applyProtection="1">
      <alignment horizontal="left" vertical="center" wrapText="1" indent="3"/>
    </xf>
    <xf numFmtId="0" fontId="30" fillId="0" borderId="1" xfId="17" applyFont="1" applyFill="1" applyBorder="1" applyAlignment="1" applyProtection="1">
      <alignment horizontal="left" vertical="center" wrapText="1" indent="2"/>
    </xf>
    <xf numFmtId="0" fontId="30" fillId="0" borderId="1" xfId="15" applyFont="1" applyFill="1" applyBorder="1" applyAlignment="1" applyProtection="1">
      <alignment horizontal="left" vertical="center" wrapText="1" indent="2"/>
    </xf>
    <xf numFmtId="0" fontId="33" fillId="0" borderId="1" xfId="17" applyFont="1" applyFill="1" applyBorder="1" applyAlignment="1" applyProtection="1">
      <alignment horizontal="left" vertical="center" wrapText="1" indent="2"/>
    </xf>
    <xf numFmtId="0" fontId="15" fillId="0" borderId="1" xfId="17" applyFont="1" applyFill="1" applyBorder="1" applyAlignment="1" applyProtection="1">
      <alignment horizontal="left" vertical="center" wrapText="1" indent="1"/>
    </xf>
    <xf numFmtId="0" fontId="18" fillId="3" borderId="1" xfId="17" applyFont="1" applyFill="1" applyBorder="1" applyAlignment="1" applyProtection="1">
      <alignment horizontal="left" vertical="center" wrapText="1" indent="1"/>
    </xf>
    <xf numFmtId="0" fontId="32" fillId="0" borderId="1" xfId="17" applyFont="1" applyFill="1" applyBorder="1" applyAlignment="1" applyProtection="1">
      <alignment horizontal="left" vertical="center" wrapText="1" indent="2"/>
    </xf>
    <xf numFmtId="0" fontId="32" fillId="0" borderId="1" xfId="16" applyFont="1" applyFill="1" applyBorder="1" applyAlignment="1" applyProtection="1">
      <alignment horizontal="left" vertical="center" wrapText="1" indent="2"/>
    </xf>
    <xf numFmtId="0" fontId="10" fillId="0" borderId="1" xfId="17" applyFont="1" applyFill="1" applyBorder="1" applyAlignment="1" applyProtection="1">
      <alignment horizontal="center" vertical="center" wrapText="1"/>
    </xf>
    <xf numFmtId="0" fontId="14" fillId="0" borderId="1" xfId="16" applyFont="1" applyFill="1" applyBorder="1" applyAlignment="1" applyProtection="1">
      <alignment horizontal="left" vertical="center" wrapText="1" indent="3"/>
    </xf>
    <xf numFmtId="0" fontId="14" fillId="0" borderId="1" xfId="16" applyFont="1" applyFill="1" applyBorder="1" applyAlignment="1" applyProtection="1">
      <alignment horizontal="left" vertical="center" wrapText="1" indent="4"/>
    </xf>
    <xf numFmtId="0" fontId="15" fillId="3" borderId="1" xfId="17" applyFont="1" applyFill="1" applyBorder="1" applyAlignment="1" applyProtection="1">
      <alignment horizontal="left" vertical="center" wrapText="1" indent="1"/>
    </xf>
    <xf numFmtId="0" fontId="16" fillId="3" borderId="1" xfId="17" applyFont="1" applyFill="1" applyBorder="1" applyAlignment="1" applyProtection="1">
      <alignment horizontal="left" vertical="center" wrapText="1" indent="1"/>
    </xf>
    <xf numFmtId="49" fontId="11" fillId="3" borderId="1" xfId="15" applyNumberFormat="1" applyFont="1" applyFill="1" applyBorder="1" applyAlignment="1" applyProtection="1">
      <alignment horizontal="center" vertical="center" wrapText="1"/>
    </xf>
    <xf numFmtId="0" fontId="34" fillId="0" borderId="0" xfId="0" applyFont="1" applyFill="1" applyAlignment="1" applyProtection="1">
      <alignment vertical="center"/>
      <protection locked="0"/>
    </xf>
    <xf numFmtId="0" fontId="28" fillId="0" borderId="0" xfId="0" applyFont="1" applyFill="1"/>
    <xf numFmtId="0" fontId="28" fillId="0" borderId="0" xfId="0" applyFont="1" applyFill="1" applyAlignment="1" applyProtection="1">
      <alignment vertical="center"/>
      <protection locked="0"/>
    </xf>
    <xf numFmtId="0" fontId="15" fillId="0" borderId="1" xfId="17" applyFont="1" applyFill="1" applyBorder="1" applyAlignment="1" applyProtection="1">
      <alignment horizontal="left" vertical="center" wrapText="1" indent="2"/>
    </xf>
    <xf numFmtId="49" fontId="11" fillId="3" borderId="1" xfId="0" applyNumberFormat="1" applyFont="1" applyFill="1" applyBorder="1" applyAlignment="1">
      <alignment horizontal="center" vertical="center"/>
    </xf>
    <xf numFmtId="0" fontId="29" fillId="3" borderId="1" xfId="17" applyFont="1" applyFill="1" applyBorder="1" applyAlignment="1" applyProtection="1">
      <alignment horizontal="center" vertical="center" wrapText="1"/>
    </xf>
    <xf numFmtId="0" fontId="29" fillId="3" borderId="1" xfId="17" applyFont="1" applyFill="1" applyBorder="1" applyAlignment="1" applyProtection="1">
      <alignment horizontal="left" vertical="center" wrapText="1" indent="1"/>
    </xf>
    <xf numFmtId="0" fontId="16" fillId="0" borderId="1" xfId="17" applyFont="1" applyFill="1" applyBorder="1" applyAlignment="1" applyProtection="1">
      <alignment horizontal="center" vertical="center" wrapText="1"/>
    </xf>
    <xf numFmtId="0" fontId="16" fillId="0" borderId="1" xfId="17" applyFont="1" applyFill="1" applyBorder="1" applyAlignment="1" applyProtection="1">
      <alignment horizontal="left" vertical="center" wrapText="1" indent="2"/>
    </xf>
    <xf numFmtId="0" fontId="16" fillId="0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center" vertical="center" wrapText="1"/>
    </xf>
    <xf numFmtId="0" fontId="29" fillId="3" borderId="1" xfId="17" quotePrefix="1" applyFont="1" applyFill="1" applyBorder="1" applyAlignment="1" applyProtection="1">
      <alignment horizontal="left" vertical="center" wrapText="1" indent="1"/>
    </xf>
    <xf numFmtId="0" fontId="16" fillId="0" borderId="1" xfId="16" applyFont="1" applyFill="1" applyBorder="1" applyAlignment="1" applyProtection="1">
      <alignment horizontal="left" vertical="center" wrapText="1" indent="2"/>
    </xf>
    <xf numFmtId="0" fontId="16" fillId="0" borderId="1" xfId="16" quotePrefix="1" applyFont="1" applyFill="1" applyBorder="1" applyAlignment="1" applyProtection="1">
      <alignment horizontal="left" vertical="center" wrapText="1" indent="2"/>
    </xf>
    <xf numFmtId="0" fontId="23" fillId="0" borderId="1" xfId="17" applyFont="1" applyFill="1" applyBorder="1" applyAlignment="1" applyProtection="1">
      <alignment horizontal="center" vertical="center" wrapText="1"/>
    </xf>
    <xf numFmtId="0" fontId="23" fillId="0" borderId="1" xfId="17" applyFont="1" applyFill="1" applyBorder="1" applyAlignment="1" applyProtection="1">
      <alignment horizontal="left" vertical="center" wrapText="1" indent="3"/>
    </xf>
    <xf numFmtId="0" fontId="23" fillId="0" borderId="1" xfId="17" applyFont="1" applyFill="1" applyBorder="1" applyAlignment="1" applyProtection="1">
      <alignment horizontal="left" vertical="center" wrapText="1" indent="2"/>
    </xf>
    <xf numFmtId="0" fontId="16" fillId="3" borderId="1" xfId="17" applyFont="1" applyFill="1" applyBorder="1" applyAlignment="1" applyProtection="1">
      <alignment horizontal="left" vertical="center" wrapText="1" indent="2"/>
    </xf>
    <xf numFmtId="0" fontId="15" fillId="0" borderId="1" xfId="16" applyFont="1" applyFill="1" applyBorder="1" applyAlignment="1" applyProtection="1">
      <alignment horizontal="left" vertical="center" wrapText="1" indent="2"/>
    </xf>
    <xf numFmtId="0" fontId="25" fillId="0" borderId="1" xfId="17" applyFont="1" applyFill="1" applyBorder="1" applyAlignment="1" applyProtection="1">
      <alignment horizontal="center" vertical="center" wrapText="1"/>
    </xf>
    <xf numFmtId="0" fontId="25" fillId="0" borderId="1" xfId="16" applyFont="1" applyFill="1" applyBorder="1" applyAlignment="1" applyProtection="1">
      <alignment horizontal="left" vertical="center" wrapText="1" indent="3"/>
    </xf>
    <xf numFmtId="0" fontId="25" fillId="0" borderId="1" xfId="16" applyFont="1" applyFill="1" applyBorder="1" applyAlignment="1" applyProtection="1">
      <alignment horizontal="left" vertical="center" wrapText="1" indent="4"/>
    </xf>
    <xf numFmtId="0" fontId="29" fillId="3" borderId="1" xfId="16" applyFont="1" applyFill="1" applyBorder="1" applyAlignment="1" applyProtection="1">
      <alignment horizontal="center" vertical="center" wrapText="1"/>
    </xf>
    <xf numFmtId="0" fontId="29" fillId="3" borderId="1" xfId="16" applyFont="1" applyFill="1" applyBorder="1" applyAlignment="1" applyProtection="1">
      <alignment horizontal="left" vertical="center" wrapText="1" indent="1"/>
    </xf>
    <xf numFmtId="0" fontId="29" fillId="3" borderId="2" xfId="16" applyFont="1" applyFill="1" applyBorder="1" applyAlignment="1" applyProtection="1">
      <alignment horizontal="left" vertical="center" wrapText="1" indent="1"/>
    </xf>
    <xf numFmtId="0" fontId="29" fillId="3" borderId="2" xfId="17" applyFont="1" applyFill="1" applyBorder="1" applyAlignment="1" applyProtection="1">
      <alignment horizontal="left" vertical="center" wrapText="1" indent="1"/>
    </xf>
    <xf numFmtId="3" fontId="22" fillId="3" borderId="1" xfId="0" applyNumberFormat="1" applyFont="1" applyFill="1" applyBorder="1" applyAlignment="1">
      <alignment horizontal="right" vertical="center"/>
    </xf>
    <xf numFmtId="0" fontId="34" fillId="0" borderId="0" xfId="0" applyFont="1" applyFill="1"/>
    <xf numFmtId="0" fontId="20" fillId="0" borderId="0" xfId="0" applyFont="1" applyFill="1" applyBorder="1" applyAlignment="1" applyProtection="1">
      <alignment vertical="center"/>
      <protection locked="0"/>
    </xf>
    <xf numFmtId="3" fontId="12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  <protection locked="0"/>
    </xf>
    <xf numFmtId="0" fontId="31" fillId="0" borderId="1" xfId="17" applyFont="1" applyFill="1" applyBorder="1" applyAlignment="1" applyProtection="1">
      <alignment horizontal="left" vertical="center" wrapText="1" indent="2"/>
    </xf>
    <xf numFmtId="0" fontId="38" fillId="0" borderId="1" xfId="17" applyFont="1" applyFill="1" applyBorder="1" applyAlignment="1" applyProtection="1">
      <alignment horizontal="center" vertical="center" wrapText="1"/>
    </xf>
    <xf numFmtId="3" fontId="21" fillId="0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 applyProtection="1">
      <alignment vertical="center"/>
    </xf>
    <xf numFmtId="3" fontId="21" fillId="4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 applyProtection="1">
      <alignment horizontal="right" vertical="center"/>
      <protection locked="0"/>
    </xf>
    <xf numFmtId="3" fontId="21" fillId="0" borderId="1" xfId="0" applyNumberFormat="1" applyFont="1" applyFill="1" applyBorder="1" applyAlignment="1" applyProtection="1">
      <alignment horizontal="right" vertical="center"/>
    </xf>
    <xf numFmtId="3" fontId="17" fillId="3" borderId="1" xfId="0" applyNumberFormat="1" applyFont="1" applyFill="1" applyBorder="1" applyAlignment="1" applyProtection="1">
      <alignment horizontal="right" vertical="center"/>
    </xf>
    <xf numFmtId="3" fontId="21" fillId="0" borderId="1" xfId="0" applyNumberFormat="1" applyFont="1" applyFill="1" applyBorder="1" applyAlignment="1" applyProtection="1">
      <alignment horizontal="right" vertical="center"/>
      <protection locked="0"/>
    </xf>
    <xf numFmtId="3" fontId="12" fillId="0" borderId="1" xfId="0" applyNumberFormat="1" applyFont="1" applyFill="1" applyBorder="1" applyAlignment="1" applyProtection="1">
      <alignment vertical="center"/>
    </xf>
    <xf numFmtId="3" fontId="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168" fontId="22" fillId="3" borderId="1" xfId="0" applyNumberFormat="1" applyFont="1" applyFill="1" applyBorder="1" applyAlignment="1">
      <alignment horizontal="right" vertical="center"/>
    </xf>
    <xf numFmtId="10" fontId="12" fillId="0" borderId="1" xfId="0" applyNumberFormat="1" applyFont="1" applyFill="1" applyBorder="1" applyAlignment="1" applyProtection="1">
      <alignment horizontal="right" vertical="center"/>
    </xf>
    <xf numFmtId="10" fontId="21" fillId="0" borderId="1" xfId="0" applyNumberFormat="1" applyFont="1" applyFill="1" applyBorder="1" applyAlignment="1" applyProtection="1">
      <alignment horizontal="right" vertical="center"/>
    </xf>
    <xf numFmtId="10" fontId="17" fillId="3" borderId="1" xfId="0" applyNumberFormat="1" applyFont="1" applyFill="1" applyBorder="1" applyAlignment="1" applyProtection="1">
      <alignment horizontal="right" vertical="center"/>
      <protection locked="0"/>
    </xf>
    <xf numFmtId="10" fontId="12" fillId="0" borderId="1" xfId="0" applyNumberFormat="1" applyFont="1" applyFill="1" applyBorder="1" applyAlignment="1" applyProtection="1">
      <alignment horizontal="right" vertical="center"/>
      <protection locked="0"/>
    </xf>
    <xf numFmtId="10" fontId="17" fillId="3" borderId="1" xfId="0" applyNumberFormat="1" applyFont="1" applyFill="1" applyBorder="1" applyAlignment="1" applyProtection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>
      <alignment horizontal="right" vertical="center"/>
    </xf>
    <xf numFmtId="10" fontId="21" fillId="0" borderId="1" xfId="0" applyNumberFormat="1" applyFont="1" applyFill="1" applyBorder="1" applyAlignment="1">
      <alignment horizontal="right" vertical="center"/>
    </xf>
    <xf numFmtId="10" fontId="17" fillId="3" borderId="1" xfId="0" applyNumberFormat="1" applyFont="1" applyFill="1" applyBorder="1" applyAlignment="1" applyProtection="1">
      <alignment vertical="center"/>
      <protection locked="0"/>
    </xf>
    <xf numFmtId="10" fontId="21" fillId="3" borderId="1" xfId="0" applyNumberFormat="1" applyFont="1" applyFill="1" applyBorder="1" applyAlignment="1">
      <alignment horizontal="right" vertical="center"/>
    </xf>
    <xf numFmtId="10" fontId="22" fillId="3" borderId="1" xfId="0" applyNumberFormat="1" applyFont="1" applyFill="1" applyBorder="1" applyAlignment="1">
      <alignment horizontal="right" vertical="center"/>
    </xf>
    <xf numFmtId="3" fontId="24" fillId="3" borderId="0" xfId="0" applyNumberFormat="1" applyFont="1" applyFill="1"/>
    <xf numFmtId="3" fontId="5" fillId="3" borderId="0" xfId="0" applyNumberFormat="1" applyFont="1" applyFill="1" applyAlignment="1" applyProtection="1">
      <alignment vertical="center"/>
      <protection locked="0"/>
    </xf>
    <xf numFmtId="0" fontId="28" fillId="0" borderId="0" xfId="0" applyFont="1" applyFill="1" applyBorder="1"/>
    <xf numFmtId="0" fontId="28" fillId="2" borderId="0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44" fillId="0" borderId="0" xfId="0" applyFont="1" applyFill="1" applyAlignment="1" applyProtection="1">
      <alignment vertical="center" wrapText="1"/>
      <protection locked="0"/>
    </xf>
    <xf numFmtId="0" fontId="45" fillId="0" borderId="0" xfId="0" applyFont="1" applyFill="1" applyAlignment="1">
      <alignment horizontal="right" vertical="center"/>
    </xf>
    <xf numFmtId="0" fontId="46" fillId="0" borderId="0" xfId="0" applyFont="1" applyFill="1" applyAlignment="1">
      <alignment horizontal="right" vertical="center"/>
    </xf>
    <xf numFmtId="0" fontId="48" fillId="3" borderId="0" xfId="0" applyFont="1" applyFill="1" applyAlignment="1" applyProtection="1">
      <alignment horizontal="center" vertical="center"/>
      <protection locked="0"/>
    </xf>
    <xf numFmtId="0" fontId="50" fillId="3" borderId="0" xfId="0" applyFont="1" applyFill="1" applyAlignment="1" applyProtection="1">
      <alignment horizontal="center" vertical="center"/>
      <protection locked="0"/>
    </xf>
    <xf numFmtId="3" fontId="28" fillId="0" borderId="1" xfId="0" applyNumberFormat="1" applyFont="1" applyFill="1" applyBorder="1" applyAlignment="1">
      <alignment horizontal="right" vertical="center"/>
    </xf>
    <xf numFmtId="3" fontId="18" fillId="0" borderId="1" xfId="0" applyNumberFormat="1" applyFont="1" applyFill="1" applyBorder="1" applyAlignment="1" applyProtection="1">
      <alignment horizontal="right" vertical="center"/>
      <protection locked="0"/>
    </xf>
    <xf numFmtId="3" fontId="34" fillId="0" borderId="1" xfId="0" applyNumberFormat="1" applyFont="1" applyFill="1" applyBorder="1" applyAlignment="1">
      <alignment horizontal="right" vertical="center"/>
    </xf>
    <xf numFmtId="0" fontId="51" fillId="0" borderId="0" xfId="0" applyFont="1" applyFill="1" applyAlignment="1" applyProtection="1">
      <alignment vertical="center"/>
      <protection locked="0"/>
    </xf>
    <xf numFmtId="0" fontId="52" fillId="0" borderId="1" xfId="17" applyFont="1" applyFill="1" applyBorder="1" applyAlignment="1" applyProtection="1">
      <alignment horizontal="left" vertical="center" wrapText="1" indent="2"/>
    </xf>
    <xf numFmtId="0" fontId="52" fillId="0" borderId="1" xfId="17" applyFont="1" applyFill="1" applyBorder="1" applyAlignment="1" applyProtection="1">
      <alignment horizontal="left" vertical="center" wrapText="1" indent="3"/>
    </xf>
    <xf numFmtId="0" fontId="31" fillId="0" borderId="1" xfId="17" applyFont="1" applyFill="1" applyBorder="1" applyAlignment="1" applyProtection="1">
      <alignment horizontal="left" vertical="center" wrapText="1" indent="3"/>
    </xf>
    <xf numFmtId="0" fontId="52" fillId="0" borderId="1" xfId="15" applyFont="1" applyFill="1" applyBorder="1" applyAlignment="1" applyProtection="1">
      <alignment horizontal="left" vertical="center" wrapText="1" indent="2"/>
    </xf>
    <xf numFmtId="3" fontId="28" fillId="5" borderId="1" xfId="0" applyNumberFormat="1" applyFont="1" applyFill="1" applyBorder="1" applyAlignment="1">
      <alignment horizontal="right" vertical="center"/>
    </xf>
    <xf numFmtId="3" fontId="18" fillId="5" borderId="1" xfId="0" applyNumberFormat="1" applyFont="1" applyFill="1" applyBorder="1" applyAlignment="1" applyProtection="1">
      <alignment horizontal="right" vertical="center"/>
      <protection locked="0"/>
    </xf>
    <xf numFmtId="3" fontId="34" fillId="5" borderId="1" xfId="0" applyNumberFormat="1" applyFont="1" applyFill="1" applyBorder="1" applyAlignment="1">
      <alignment horizontal="right" vertical="center"/>
    </xf>
    <xf numFmtId="0" fontId="15" fillId="5" borderId="1" xfId="17" applyFont="1" applyFill="1" applyBorder="1" applyAlignment="1" applyProtection="1">
      <alignment horizontal="left" vertical="center" wrapText="1" indent="1"/>
    </xf>
    <xf numFmtId="0" fontId="15" fillId="0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  <protection locked="0"/>
    </xf>
    <xf numFmtId="0" fontId="16" fillId="5" borderId="1" xfId="17" applyFont="1" applyFill="1" applyBorder="1" applyAlignment="1" applyProtection="1">
      <alignment horizontal="center" vertical="center" wrapText="1"/>
    </xf>
    <xf numFmtId="0" fontId="15" fillId="5" borderId="1" xfId="17" applyFont="1" applyFill="1" applyBorder="1" applyAlignment="1" applyProtection="1">
      <alignment horizontal="right" vertical="center" wrapText="1"/>
    </xf>
    <xf numFmtId="0" fontId="47" fillId="5" borderId="1" xfId="15" applyFont="1" applyFill="1" applyBorder="1" applyAlignment="1" applyProtection="1">
      <alignment horizontal="center" vertical="center" wrapText="1"/>
      <protection locked="0"/>
    </xf>
    <xf numFmtId="0" fontId="47" fillId="5" borderId="1" xfId="0" applyFont="1" applyFill="1" applyBorder="1" applyAlignment="1">
      <alignment horizontal="center" vertical="center" textRotation="90"/>
    </xf>
    <xf numFmtId="0" fontId="47" fillId="5" borderId="1" xfId="0" applyFont="1" applyFill="1" applyBorder="1" applyAlignment="1">
      <alignment horizontal="center" vertical="center" textRotation="90" wrapText="1"/>
    </xf>
    <xf numFmtId="49" fontId="49" fillId="5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17" applyFont="1" applyFill="1" applyBorder="1" applyAlignment="1" applyProtection="1">
      <alignment horizontal="center" vertical="center" wrapText="1"/>
      <protection locked="0"/>
    </xf>
    <xf numFmtId="0" fontId="18" fillId="5" borderId="1" xfId="17" applyFont="1" applyFill="1" applyBorder="1" applyAlignment="1" applyProtection="1">
      <alignment horizontal="left" vertical="center" wrapText="1" indent="1"/>
    </xf>
    <xf numFmtId="3" fontId="4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 applyProtection="1">
      <alignment horizontal="left" vertical="top" wrapText="1"/>
      <protection locked="0"/>
    </xf>
    <xf numFmtId="0" fontId="13" fillId="3" borderId="1" xfId="15" applyFont="1" applyFill="1" applyBorder="1" applyAlignment="1" applyProtection="1">
      <alignment horizontal="center" vertical="center" wrapText="1"/>
    </xf>
    <xf numFmtId="3" fontId="43" fillId="3" borderId="3" xfId="0" applyNumberFormat="1" applyFont="1" applyFill="1" applyBorder="1" applyAlignment="1" applyProtection="1">
      <alignment horizontal="center" vertical="center" wrapText="1"/>
      <protection locked="0"/>
    </xf>
    <xf numFmtId="3" fontId="43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5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13" fillId="3" borderId="1" xfId="15" applyFont="1" applyFill="1" applyBorder="1" applyAlignment="1" applyProtection="1">
      <alignment horizontal="center" vertical="center" wrapText="1"/>
      <protection locked="0"/>
    </xf>
    <xf numFmtId="0" fontId="21" fillId="3" borderId="1" xfId="15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 applyProtection="1">
      <alignment horizontal="center" vertical="center" wrapText="1"/>
      <protection locked="0"/>
    </xf>
    <xf numFmtId="0" fontId="44" fillId="0" borderId="0" xfId="0" applyFont="1" applyFill="1" applyAlignment="1" applyProtection="1">
      <alignment horizontal="center" vertical="center"/>
      <protection locked="0"/>
    </xf>
  </cellXfs>
  <cellStyles count="19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Styl 1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dyta/2012/Przesuni&#281;cia%20OW%20NFZ/Stycze&#324;%202012/Admin%20-%2002-01-2012%20-%20nowy%20wz&#243;r%20planu%20finansowego/Administracyjne%2002_01_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przychod&#243;w%202012-2014%20-%2006-06-201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in/Baza/Prognozy/Progn%20przychod&#243;w%20i%20koszt&#243;w%202012-2014/Prognoza%20przychod&#243;w%202012-2014/Prognoza%20koszt&#243;w%202012-2014%20-%20og&#243;&#322;em%20-%20z%2010-06-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</sheetNames>
    <definedNames>
      <definedName name="PETLA"/>
    </defined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FZ"/>
      <sheetName val="CENTRALA"/>
      <sheetName val="Razem OW"/>
      <sheetName val="Dolnośląski"/>
      <sheetName val="KujawskoPomorski"/>
      <sheetName val="Lubelski"/>
      <sheetName val="Lubuski"/>
      <sheetName val="Łódzki"/>
      <sheetName val="Małopolski"/>
      <sheetName val="Mazowiecki"/>
      <sheetName val="Opolski"/>
      <sheetName val="Podkarpacki"/>
      <sheetName val="Podlaski"/>
      <sheetName val="Pomorski"/>
      <sheetName val="Śląski"/>
      <sheetName val="Świętokrzyski"/>
      <sheetName val="WarmińskoMazurski"/>
      <sheetName val="Wielkopolski"/>
      <sheetName val="Zachodniopomorski"/>
      <sheetName val="zbiorczo"/>
    </sheetNames>
    <sheetDataSet>
      <sheetData sheetId="0">
        <row r="7">
          <cell r="D7">
            <v>62144719</v>
          </cell>
        </row>
        <row r="8">
          <cell r="D8">
            <v>58986268</v>
          </cell>
        </row>
        <row r="9">
          <cell r="D9">
            <v>3158451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100000</v>
          </cell>
        </row>
        <row r="14">
          <cell r="D14">
            <v>100000</v>
          </cell>
        </row>
        <row r="15">
          <cell r="D15">
            <v>0</v>
          </cell>
        </row>
        <row r="16">
          <cell r="D16">
            <v>119386</v>
          </cell>
        </row>
        <row r="17">
          <cell r="D17">
            <v>116793</v>
          </cell>
        </row>
        <row r="18">
          <cell r="D18">
            <v>2593</v>
          </cell>
        </row>
        <row r="19">
          <cell r="D19">
            <v>64312073</v>
          </cell>
        </row>
        <row r="20">
          <cell r="D20">
            <v>132400</v>
          </cell>
        </row>
        <row r="21">
          <cell r="D21">
            <v>0</v>
          </cell>
        </row>
        <row r="22">
          <cell r="D22">
            <v>214448</v>
          </cell>
        </row>
        <row r="23">
          <cell r="D23">
            <v>1839892</v>
          </cell>
        </row>
        <row r="24">
          <cell r="D24">
            <v>63991363</v>
          </cell>
        </row>
        <row r="25">
          <cell r="D25">
            <v>621447</v>
          </cell>
        </row>
        <row r="26">
          <cell r="D26">
            <v>61530024</v>
          </cell>
        </row>
        <row r="27">
          <cell r="D27">
            <v>7551791</v>
          </cell>
        </row>
        <row r="28">
          <cell r="D28">
            <v>5168445</v>
          </cell>
        </row>
        <row r="29">
          <cell r="D29">
            <v>29207612</v>
          </cell>
        </row>
        <row r="30">
          <cell r="D30">
            <v>1832513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2195209</v>
          </cell>
        </row>
        <row r="35">
          <cell r="D35">
            <v>1971826</v>
          </cell>
        </row>
        <row r="36">
          <cell r="D36">
            <v>1054333</v>
          </cell>
        </row>
        <row r="37">
          <cell r="D37">
            <v>331479</v>
          </cell>
        </row>
        <row r="38">
          <cell r="D38">
            <v>1819439</v>
          </cell>
        </row>
        <row r="39">
          <cell r="D39">
            <v>606482</v>
          </cell>
        </row>
        <row r="40">
          <cell r="D40">
            <v>46198</v>
          </cell>
        </row>
        <row r="41">
          <cell r="D41">
            <v>167035</v>
          </cell>
        </row>
        <row r="42">
          <cell r="D42">
            <v>1574629</v>
          </cell>
        </row>
        <row r="43">
          <cell r="D43">
            <v>668318</v>
          </cell>
        </row>
        <row r="44">
          <cell r="D44">
            <v>8165027</v>
          </cell>
        </row>
        <row r="45">
          <cell r="D45">
            <v>0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457250</v>
          </cell>
        </row>
        <row r="49">
          <cell r="D49">
            <v>6636</v>
          </cell>
        </row>
        <row r="50">
          <cell r="D50">
            <v>0</v>
          </cell>
        </row>
        <row r="51">
          <cell r="D51">
            <v>0</v>
          </cell>
        </row>
        <row r="52">
          <cell r="D52">
            <v>538315</v>
          </cell>
        </row>
        <row r="53">
          <cell r="D53">
            <v>0</v>
          </cell>
        </row>
        <row r="54">
          <cell r="D54">
            <v>1839892</v>
          </cell>
        </row>
        <row r="55">
          <cell r="D55">
            <v>8165027</v>
          </cell>
        </row>
        <row r="56">
          <cell r="D56">
            <v>320710</v>
          </cell>
        </row>
        <row r="57">
          <cell r="D57">
            <v>660834</v>
          </cell>
        </row>
        <row r="58">
          <cell r="D58">
            <v>25259</v>
          </cell>
        </row>
        <row r="59">
          <cell r="D59">
            <v>146337</v>
          </cell>
        </row>
        <row r="60">
          <cell r="D60">
            <v>4540</v>
          </cell>
        </row>
        <row r="61">
          <cell r="D61">
            <v>554</v>
          </cell>
        </row>
        <row r="62">
          <cell r="D62">
            <v>529</v>
          </cell>
        </row>
        <row r="63">
          <cell r="D63">
            <v>130</v>
          </cell>
        </row>
        <row r="64">
          <cell r="D64">
            <v>20</v>
          </cell>
        </row>
        <row r="65">
          <cell r="D65">
            <v>0</v>
          </cell>
        </row>
        <row r="66">
          <cell r="D66">
            <v>3593</v>
          </cell>
        </row>
        <row r="67">
          <cell r="D67">
            <v>243</v>
          </cell>
        </row>
        <row r="68">
          <cell r="D68">
            <v>305516</v>
          </cell>
        </row>
        <row r="69">
          <cell r="D69">
            <v>1441</v>
          </cell>
        </row>
        <row r="70">
          <cell r="D70">
            <v>62557</v>
          </cell>
        </row>
        <row r="71">
          <cell r="D71">
            <v>46188</v>
          </cell>
        </row>
        <row r="72">
          <cell r="D72">
            <v>7482</v>
          </cell>
        </row>
        <row r="73">
          <cell r="D73">
            <v>0</v>
          </cell>
        </row>
        <row r="74">
          <cell r="D74">
            <v>8887</v>
          </cell>
        </row>
        <row r="75">
          <cell r="D75">
            <v>52</v>
          </cell>
        </row>
        <row r="76">
          <cell r="D76">
            <v>109565</v>
          </cell>
        </row>
        <row r="77">
          <cell r="D77">
            <v>7008</v>
          </cell>
        </row>
        <row r="78">
          <cell r="D78">
            <v>41538</v>
          </cell>
        </row>
        <row r="79">
          <cell r="D79">
            <v>255701</v>
          </cell>
        </row>
        <row r="80">
          <cell r="D80">
            <v>21011</v>
          </cell>
        </row>
        <row r="81">
          <cell r="D81">
            <v>217779</v>
          </cell>
        </row>
        <row r="82">
          <cell r="D82">
            <v>0</v>
          </cell>
        </row>
        <row r="83">
          <cell r="D83">
            <v>16911</v>
          </cell>
        </row>
        <row r="84">
          <cell r="D84">
            <v>31997</v>
          </cell>
        </row>
        <row r="85">
          <cell r="D85">
            <v>31997</v>
          </cell>
        </row>
        <row r="86">
          <cell r="D86">
            <v>0</v>
          </cell>
        </row>
        <row r="87">
          <cell r="D87">
            <v>71988</v>
          </cell>
        </row>
        <row r="88">
          <cell r="D88">
            <v>-594278</v>
          </cell>
        </row>
        <row r="89">
          <cell r="D89">
            <v>0</v>
          </cell>
        </row>
        <row r="90">
          <cell r="D90">
            <v>0</v>
          </cell>
        </row>
        <row r="91">
          <cell r="D91">
            <v>0</v>
          </cell>
        </row>
        <row r="92">
          <cell r="D92">
            <v>-594278</v>
          </cell>
        </row>
        <row r="93">
          <cell r="D93">
            <v>0</v>
          </cell>
        </row>
        <row r="94">
          <cell r="D94">
            <v>-594278</v>
          </cell>
        </row>
        <row r="95">
          <cell r="D95">
            <v>64504994</v>
          </cell>
        </row>
        <row r="96">
          <cell r="D96">
            <v>65099272</v>
          </cell>
        </row>
      </sheetData>
      <sheetData sheetId="1">
        <row r="7">
          <cell r="D7">
            <v>463886</v>
          </cell>
        </row>
        <row r="8">
          <cell r="D8">
            <v>0</v>
          </cell>
        </row>
        <row r="9">
          <cell r="D9">
            <v>0</v>
          </cell>
        </row>
        <row r="10">
          <cell r="D10">
            <v>0</v>
          </cell>
        </row>
        <row r="11">
          <cell r="D11">
            <v>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0</v>
          </cell>
        </row>
        <row r="16">
          <cell r="D16">
            <v>0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24">
          <cell r="D24">
            <v>0</v>
          </cell>
        </row>
        <row r="25">
          <cell r="D25">
            <v>0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457250</v>
          </cell>
        </row>
        <row r="30">
          <cell r="D30">
            <v>6636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0</v>
          </cell>
        </row>
        <row r="35">
          <cell r="D35">
            <v>0</v>
          </cell>
        </row>
        <row r="36">
          <cell r="D36">
            <v>0</v>
          </cell>
        </row>
        <row r="37">
          <cell r="D37">
            <v>187735</v>
          </cell>
        </row>
        <row r="38">
          <cell r="D38">
            <v>5039</v>
          </cell>
        </row>
        <row r="39">
          <cell r="D39">
            <v>83862</v>
          </cell>
        </row>
        <row r="40">
          <cell r="D40">
            <v>417</v>
          </cell>
        </row>
        <row r="41">
          <cell r="D41">
            <v>34</v>
          </cell>
        </row>
        <row r="42">
          <cell r="D42">
            <v>34</v>
          </cell>
        </row>
        <row r="43">
          <cell r="D43">
            <v>25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351</v>
          </cell>
        </row>
        <row r="47">
          <cell r="D47">
            <v>7</v>
          </cell>
        </row>
        <row r="48">
          <cell r="D48">
            <v>31381</v>
          </cell>
        </row>
        <row r="49">
          <cell r="D49">
            <v>256</v>
          </cell>
        </row>
        <row r="50">
          <cell r="D50">
            <v>7242</v>
          </cell>
        </row>
        <row r="51">
          <cell r="D51">
            <v>4745</v>
          </cell>
        </row>
        <row r="52">
          <cell r="D52">
            <v>765</v>
          </cell>
        </row>
        <row r="53">
          <cell r="D53">
            <v>0</v>
          </cell>
        </row>
        <row r="54">
          <cell r="D54">
            <v>1732</v>
          </cell>
        </row>
        <row r="55">
          <cell r="D55">
            <v>52</v>
          </cell>
        </row>
        <row r="56">
          <cell r="D56">
            <v>57172</v>
          </cell>
        </row>
        <row r="57">
          <cell r="D57">
            <v>2570</v>
          </cell>
        </row>
        <row r="58">
          <cell r="D58">
            <v>20449</v>
          </cell>
        </row>
        <row r="59">
          <cell r="D59">
            <v>20163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286</v>
          </cell>
        </row>
        <row r="63">
          <cell r="D63">
            <v>31682</v>
          </cell>
        </row>
      </sheetData>
      <sheetData sheetId="2">
        <row r="7">
          <cell r="D7">
            <v>61066138</v>
          </cell>
        </row>
        <row r="8">
          <cell r="D8">
            <v>7551791</v>
          </cell>
        </row>
        <row r="9">
          <cell r="D9">
            <v>5168445</v>
          </cell>
        </row>
        <row r="10">
          <cell r="D10">
            <v>29207612</v>
          </cell>
        </row>
        <row r="11">
          <cell r="D11">
            <v>1832513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0</v>
          </cell>
        </row>
        <row r="15">
          <cell r="D15">
            <v>2195209</v>
          </cell>
        </row>
        <row r="16">
          <cell r="D16">
            <v>1971826</v>
          </cell>
        </row>
        <row r="17">
          <cell r="D17">
            <v>1054333</v>
          </cell>
        </row>
        <row r="18">
          <cell r="D18">
            <v>331479</v>
          </cell>
        </row>
        <row r="19">
          <cell r="D19">
            <v>1819439</v>
          </cell>
        </row>
        <row r="20">
          <cell r="D20">
            <v>606482</v>
          </cell>
        </row>
        <row r="21">
          <cell r="D21">
            <v>46198</v>
          </cell>
        </row>
        <row r="22">
          <cell r="D22">
            <v>167035</v>
          </cell>
        </row>
        <row r="23">
          <cell r="D23">
            <v>1574629</v>
          </cell>
        </row>
        <row r="24">
          <cell r="D24">
            <v>668318</v>
          </cell>
        </row>
        <row r="25">
          <cell r="D25">
            <v>8165027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0">
          <cell r="D30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538315</v>
          </cell>
        </row>
        <row r="34">
          <cell r="D34">
            <v>0</v>
          </cell>
        </row>
        <row r="35">
          <cell r="D35">
            <v>1839892</v>
          </cell>
        </row>
        <row r="36">
          <cell r="D36">
            <v>8165027</v>
          </cell>
        </row>
        <row r="37">
          <cell r="D37">
            <v>473099</v>
          </cell>
        </row>
        <row r="38">
          <cell r="D38">
            <v>20220</v>
          </cell>
        </row>
        <row r="39">
          <cell r="D39">
            <v>62475</v>
          </cell>
        </row>
        <row r="40">
          <cell r="D40">
            <v>4123</v>
          </cell>
        </row>
        <row r="41">
          <cell r="D41">
            <v>520</v>
          </cell>
        </row>
        <row r="42">
          <cell r="D42">
            <v>495</v>
          </cell>
        </row>
        <row r="43">
          <cell r="D43">
            <v>105</v>
          </cell>
        </row>
        <row r="44">
          <cell r="D44">
            <v>20</v>
          </cell>
        </row>
        <row r="45">
          <cell r="D45">
            <v>0</v>
          </cell>
        </row>
        <row r="46">
          <cell r="D46">
            <v>3242</v>
          </cell>
        </row>
        <row r="47">
          <cell r="D47">
            <v>236</v>
          </cell>
        </row>
        <row r="48">
          <cell r="D48">
            <v>274135</v>
          </cell>
        </row>
        <row r="49">
          <cell r="D49">
            <v>1185</v>
          </cell>
        </row>
        <row r="50">
          <cell r="D50">
            <v>55315</v>
          </cell>
        </row>
        <row r="51">
          <cell r="D51">
            <v>41443</v>
          </cell>
        </row>
        <row r="52">
          <cell r="D52">
            <v>6717</v>
          </cell>
        </row>
        <row r="53">
          <cell r="D53">
            <v>0</v>
          </cell>
        </row>
        <row r="54">
          <cell r="D54">
            <v>7155</v>
          </cell>
        </row>
        <row r="55">
          <cell r="D55">
            <v>0</v>
          </cell>
        </row>
        <row r="56">
          <cell r="D56">
            <v>52393</v>
          </cell>
        </row>
        <row r="57">
          <cell r="D57">
            <v>4438</v>
          </cell>
        </row>
        <row r="58">
          <cell r="D58">
            <v>235252</v>
          </cell>
        </row>
        <row r="59">
          <cell r="D59">
            <v>848</v>
          </cell>
        </row>
        <row r="60">
          <cell r="D60">
            <v>217779</v>
          </cell>
        </row>
        <row r="61">
          <cell r="D61">
            <v>0</v>
          </cell>
        </row>
        <row r="62">
          <cell r="D62">
            <v>16625</v>
          </cell>
        </row>
        <row r="63">
          <cell r="D63">
            <v>40306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_2010"/>
      <sheetName val="progn_2011"/>
      <sheetName val="progn_2012"/>
      <sheetName val="progn_2013"/>
      <sheetName val="progn_2014"/>
      <sheetName val="progn_2015"/>
      <sheetName val="MAKRO_WART"/>
      <sheetName val="progn_2011 - udost"/>
      <sheetName val="progn_2011_2014 - suma"/>
      <sheetName val="opis_L_11-14"/>
      <sheetName val="opis_P_11-14"/>
      <sheetName val="progn_2011_2014 i pl"/>
      <sheetName val="Św. i zas. przedemer"/>
    </sheetNames>
    <sheetDataSet>
      <sheetData sheetId="0"/>
      <sheetData sheetId="1"/>
      <sheetData sheetId="2">
        <row r="18">
          <cell r="M18">
            <v>58986267708.049995</v>
          </cell>
          <cell r="Q18">
            <v>3158450509.21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-Pk_2011-2014"/>
      <sheetName val="Pp-Pk_2011-2014 z prognozą 2011"/>
    </sheetNames>
    <sheetDataSet>
      <sheetData sheetId="0"/>
      <sheetData sheetId="1">
        <row r="12">
          <cell r="E12">
            <v>0</v>
          </cell>
        </row>
        <row r="13">
          <cell r="E13">
            <v>0</v>
          </cell>
        </row>
        <row r="15">
          <cell r="E15">
            <v>100000</v>
          </cell>
        </row>
        <row r="16">
          <cell r="E16">
            <v>0</v>
          </cell>
        </row>
        <row r="21">
          <cell r="E21">
            <v>132400</v>
          </cell>
        </row>
        <row r="22">
          <cell r="E22">
            <v>0</v>
          </cell>
        </row>
        <row r="23">
          <cell r="E23">
            <v>214448</v>
          </cell>
        </row>
        <row r="24">
          <cell r="E24">
            <v>1839892</v>
          </cell>
        </row>
        <row r="81">
          <cell r="E81">
            <v>31997</v>
          </cell>
        </row>
        <row r="82">
          <cell r="E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10"/>
  <sheetViews>
    <sheetView showGridLines="0" view="pageBreakPreview" zoomScale="55" zoomScaleNormal="55" zoomScaleSheetLayoutView="55" workbookViewId="0">
      <pane xSplit="2" ySplit="6" topLeftCell="C3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10.42578125" style="21" customWidth="1"/>
    <col min="2" max="2" width="120" style="21" customWidth="1"/>
    <col min="3" max="3" width="26.42578125" style="7" customWidth="1"/>
    <col min="4" max="4" width="26.42578125" style="7" bestFit="1" customWidth="1"/>
    <col min="5" max="5" width="20.7109375" style="7" customWidth="1"/>
    <col min="6" max="6" width="21.7109375" style="7" customWidth="1"/>
    <col min="7" max="7" width="9.140625" style="7" customWidth="1"/>
    <col min="8" max="8" width="24.28515625" style="7" bestFit="1" customWidth="1"/>
    <col min="9" max="16384" width="9.140625" style="7"/>
  </cols>
  <sheetData>
    <row r="1" spans="1:8" s="77" customFormat="1" ht="54.95" customHeight="1" x14ac:dyDescent="0.35">
      <c r="A1" s="139" t="s">
        <v>233</v>
      </c>
      <c r="B1" s="139"/>
      <c r="C1" s="139"/>
      <c r="D1" s="139"/>
      <c r="E1" s="139"/>
      <c r="F1" s="139"/>
    </row>
    <row r="2" spans="1:8" s="51" customFormat="1" ht="35.25" customHeight="1" x14ac:dyDescent="0.3">
      <c r="A2" s="143" t="s">
        <v>201</v>
      </c>
      <c r="B2" s="143"/>
      <c r="C2" s="144"/>
      <c r="D2" s="108"/>
    </row>
    <row r="3" spans="1:8" s="10" customFormat="1" ht="36" customHeight="1" x14ac:dyDescent="0.25">
      <c r="A3" s="8"/>
      <c r="B3" s="9"/>
      <c r="C3" s="92" t="s">
        <v>157</v>
      </c>
      <c r="D3" s="92"/>
      <c r="E3" s="92" t="s">
        <v>157</v>
      </c>
    </row>
    <row r="4" spans="1:8" s="11" customFormat="1" ht="38.25" customHeight="1" x14ac:dyDescent="0.2">
      <c r="A4" s="140" t="s">
        <v>127</v>
      </c>
      <c r="B4" s="140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11" customFormat="1" ht="38.25" customHeight="1" x14ac:dyDescent="0.2">
      <c r="A5" s="140"/>
      <c r="B5" s="140"/>
      <c r="C5" s="142"/>
      <c r="D5" s="142"/>
      <c r="E5" s="138"/>
      <c r="F5" s="138"/>
    </row>
    <row r="6" spans="1:8" s="12" customFormat="1" ht="19.5" customHeight="1" x14ac:dyDescent="0.2">
      <c r="A6" s="49">
        <v>1</v>
      </c>
      <c r="B6" s="54">
        <v>2</v>
      </c>
      <c r="C6" s="49">
        <v>3</v>
      </c>
      <c r="D6" s="54">
        <v>4</v>
      </c>
      <c r="E6" s="49">
        <v>5</v>
      </c>
      <c r="F6" s="54">
        <v>6</v>
      </c>
    </row>
    <row r="7" spans="1:8" s="14" customFormat="1" ht="63.75" customHeight="1" x14ac:dyDescent="0.4">
      <c r="A7" s="55">
        <v>1</v>
      </c>
      <c r="B7" s="56" t="s">
        <v>125</v>
      </c>
      <c r="C7" s="13">
        <f>C8+C9</f>
        <v>62144719</v>
      </c>
      <c r="D7" s="13">
        <f>D8+D9</f>
        <v>62144719</v>
      </c>
      <c r="E7" s="13" t="str">
        <f>IF(C7=D7,"-",D7-C7)</f>
        <v>-</v>
      </c>
      <c r="F7" s="101">
        <f>IF(C7=0,"-",D7/C7)</f>
        <v>1</v>
      </c>
      <c r="H7" s="106">
        <f>C7-[4]NFZ!$D7</f>
        <v>0</v>
      </c>
    </row>
    <row r="8" spans="1:8" ht="30" customHeight="1" x14ac:dyDescent="0.4">
      <c r="A8" s="57" t="s">
        <v>68</v>
      </c>
      <c r="B8" s="58" t="s">
        <v>69</v>
      </c>
      <c r="C8" s="15">
        <f>ROUND([5]progn_2012!$M$18/1000,0)</f>
        <v>58986268</v>
      </c>
      <c r="D8" s="15">
        <f t="shared" ref="D8:D55" si="0">C8</f>
        <v>58986268</v>
      </c>
      <c r="E8" s="15" t="str">
        <f t="shared" ref="E8:E78" si="1">IF(C8=D8,"-",D8-C8)</f>
        <v>-</v>
      </c>
      <c r="F8" s="102">
        <f t="shared" ref="F8:F78" si="2">IF(C8=0,"-",D8/C8)</f>
        <v>1</v>
      </c>
      <c r="H8" s="106">
        <f>C8-[4]NFZ!$D8</f>
        <v>0</v>
      </c>
    </row>
    <row r="9" spans="1:8" ht="30" customHeight="1" x14ac:dyDescent="0.4">
      <c r="A9" s="57" t="s">
        <v>70</v>
      </c>
      <c r="B9" s="58" t="s">
        <v>71</v>
      </c>
      <c r="C9" s="15">
        <f>ROUND([5]progn_2012!$Q$18/1000,0)</f>
        <v>3158451</v>
      </c>
      <c r="D9" s="15">
        <f t="shared" si="0"/>
        <v>3158451</v>
      </c>
      <c r="E9" s="15" t="str">
        <f t="shared" si="1"/>
        <v>-</v>
      </c>
      <c r="F9" s="102">
        <f t="shared" si="2"/>
        <v>1</v>
      </c>
      <c r="H9" s="106">
        <f>C9-[4]NFZ!$D9</f>
        <v>0</v>
      </c>
    </row>
    <row r="10" spans="1:8" s="14" customFormat="1" ht="63.75" customHeight="1" x14ac:dyDescent="0.4">
      <c r="A10" s="55">
        <v>2</v>
      </c>
      <c r="B10" s="56" t="s">
        <v>122</v>
      </c>
      <c r="C10" s="13">
        <f>C11+C12</f>
        <v>0</v>
      </c>
      <c r="D10" s="13">
        <f>D11+D12</f>
        <v>0</v>
      </c>
      <c r="E10" s="13" t="str">
        <f t="shared" si="1"/>
        <v>-</v>
      </c>
      <c r="F10" s="101" t="str">
        <f t="shared" si="2"/>
        <v>-</v>
      </c>
      <c r="H10" s="106">
        <f>C10-[4]NFZ!$D10</f>
        <v>0</v>
      </c>
    </row>
    <row r="11" spans="1:8" ht="30" customHeight="1" x14ac:dyDescent="0.4">
      <c r="A11" s="57" t="s">
        <v>72</v>
      </c>
      <c r="B11" s="58" t="s">
        <v>73</v>
      </c>
      <c r="C11" s="15">
        <f>'[6]Pp-Pk_2011-2014 z prognozą 2011'!E12</f>
        <v>0</v>
      </c>
      <c r="D11" s="15">
        <f t="shared" si="0"/>
        <v>0</v>
      </c>
      <c r="E11" s="15" t="str">
        <f t="shared" si="1"/>
        <v>-</v>
      </c>
      <c r="F11" s="102" t="str">
        <f t="shared" si="2"/>
        <v>-</v>
      </c>
      <c r="H11" s="106">
        <f>C11-[4]NFZ!$D11</f>
        <v>0</v>
      </c>
    </row>
    <row r="12" spans="1:8" ht="30" customHeight="1" x14ac:dyDescent="0.4">
      <c r="A12" s="57" t="s">
        <v>74</v>
      </c>
      <c r="B12" s="58" t="s">
        <v>75</v>
      </c>
      <c r="C12" s="15">
        <f>'[6]Pp-Pk_2011-2014 z prognozą 2011'!E13</f>
        <v>0</v>
      </c>
      <c r="D12" s="15">
        <f t="shared" si="0"/>
        <v>0</v>
      </c>
      <c r="E12" s="15" t="str">
        <f t="shared" si="1"/>
        <v>-</v>
      </c>
      <c r="F12" s="102" t="str">
        <f t="shared" si="2"/>
        <v>-</v>
      </c>
      <c r="H12" s="106">
        <f>C12-[4]NFZ!$D12</f>
        <v>0</v>
      </c>
    </row>
    <row r="13" spans="1:8" s="14" customFormat="1" ht="39.75" customHeight="1" x14ac:dyDescent="0.4">
      <c r="A13" s="55">
        <v>3</v>
      </c>
      <c r="B13" s="56" t="s">
        <v>76</v>
      </c>
      <c r="C13" s="13">
        <f>C14+C15</f>
        <v>100000</v>
      </c>
      <c r="D13" s="13">
        <f>D14+D15</f>
        <v>100000</v>
      </c>
      <c r="E13" s="13" t="str">
        <f t="shared" si="1"/>
        <v>-</v>
      </c>
      <c r="F13" s="101">
        <f t="shared" si="2"/>
        <v>1</v>
      </c>
      <c r="H13" s="106">
        <f>C13-[4]NFZ!$D13</f>
        <v>0</v>
      </c>
    </row>
    <row r="14" spans="1:8" ht="30" customHeight="1" x14ac:dyDescent="0.4">
      <c r="A14" s="57" t="s">
        <v>77</v>
      </c>
      <c r="B14" s="58" t="s">
        <v>69</v>
      </c>
      <c r="C14" s="15">
        <f>'[6]Pp-Pk_2011-2014 z prognozą 2011'!E15</f>
        <v>100000</v>
      </c>
      <c r="D14" s="15">
        <f t="shared" si="0"/>
        <v>100000</v>
      </c>
      <c r="E14" s="15" t="str">
        <f t="shared" si="1"/>
        <v>-</v>
      </c>
      <c r="F14" s="102">
        <f t="shared" si="2"/>
        <v>1</v>
      </c>
      <c r="H14" s="106">
        <f>C14-[4]NFZ!$D14</f>
        <v>0</v>
      </c>
    </row>
    <row r="15" spans="1:8" ht="30" customHeight="1" x14ac:dyDescent="0.4">
      <c r="A15" s="57" t="s">
        <v>78</v>
      </c>
      <c r="B15" s="58" t="s">
        <v>71</v>
      </c>
      <c r="C15" s="15">
        <f>'[6]Pp-Pk_2011-2014 z prognozą 2011'!E16</f>
        <v>0</v>
      </c>
      <c r="D15" s="15">
        <f t="shared" si="0"/>
        <v>0</v>
      </c>
      <c r="E15" s="15" t="str">
        <f t="shared" si="1"/>
        <v>-</v>
      </c>
      <c r="F15" s="102" t="str">
        <f t="shared" si="2"/>
        <v>-</v>
      </c>
      <c r="H15" s="106">
        <f>C15-[4]NFZ!$D15</f>
        <v>0</v>
      </c>
    </row>
    <row r="16" spans="1:8" s="14" customFormat="1" ht="39" customHeight="1" x14ac:dyDescent="0.4">
      <c r="A16" s="55">
        <v>4</v>
      </c>
      <c r="B16" s="56" t="s">
        <v>227</v>
      </c>
      <c r="C16" s="13">
        <f>C17+C18</f>
        <v>119386</v>
      </c>
      <c r="D16" s="13">
        <f>D17+D18</f>
        <v>119386</v>
      </c>
      <c r="E16" s="13" t="str">
        <f t="shared" si="1"/>
        <v>-</v>
      </c>
      <c r="F16" s="101">
        <f t="shared" si="2"/>
        <v>1</v>
      </c>
      <c r="H16" s="106">
        <f>C16-[4]NFZ!$D16</f>
        <v>0</v>
      </c>
    </row>
    <row r="17" spans="1:8" ht="30" customHeight="1" x14ac:dyDescent="0.4">
      <c r="A17" s="59" t="s">
        <v>79</v>
      </c>
      <c r="B17" s="58" t="s">
        <v>80</v>
      </c>
      <c r="C17" s="15">
        <f>ROUND(C8*0.99*0.002,0)</f>
        <v>116793</v>
      </c>
      <c r="D17" s="15">
        <f t="shared" si="0"/>
        <v>116793</v>
      </c>
      <c r="E17" s="15" t="str">
        <f t="shared" si="1"/>
        <v>-</v>
      </c>
      <c r="F17" s="102">
        <f t="shared" si="2"/>
        <v>1</v>
      </c>
      <c r="H17" s="106">
        <f>C17-[4]NFZ!$D17</f>
        <v>0</v>
      </c>
    </row>
    <row r="18" spans="1:8" ht="30" customHeight="1" x14ac:dyDescent="0.4">
      <c r="A18" s="59" t="s">
        <v>81</v>
      </c>
      <c r="B18" s="58" t="s">
        <v>82</v>
      </c>
      <c r="C18" s="15">
        <f>ROUND((C9-1862006)*0.002,0)</f>
        <v>2593</v>
      </c>
      <c r="D18" s="15">
        <f t="shared" si="0"/>
        <v>2593</v>
      </c>
      <c r="E18" s="15" t="str">
        <f t="shared" si="1"/>
        <v>-</v>
      </c>
      <c r="F18" s="102">
        <f t="shared" si="2"/>
        <v>1</v>
      </c>
      <c r="H18" s="106">
        <f>C18-[4]NFZ!$D18</f>
        <v>0</v>
      </c>
    </row>
    <row r="19" spans="1:8" s="14" customFormat="1" ht="63.75" customHeight="1" x14ac:dyDescent="0.4">
      <c r="A19" s="60" t="s">
        <v>141</v>
      </c>
      <c r="B19" s="61" t="s">
        <v>140</v>
      </c>
      <c r="C19" s="13">
        <f>(C7-C10+C13-C16)+C20+C21+C22+C23</f>
        <v>64312073</v>
      </c>
      <c r="D19" s="13">
        <f>(D7-D10+D13-D16)+D20+D21+D22+D23</f>
        <v>64312073</v>
      </c>
      <c r="E19" s="13" t="str">
        <f t="shared" si="1"/>
        <v>-</v>
      </c>
      <c r="F19" s="101">
        <f t="shared" si="2"/>
        <v>1</v>
      </c>
      <c r="H19" s="106">
        <f>C19-[4]NFZ!$D19</f>
        <v>0</v>
      </c>
    </row>
    <row r="20" spans="1:8" ht="31.5" customHeight="1" x14ac:dyDescent="0.4">
      <c r="A20" s="57" t="s">
        <v>83</v>
      </c>
      <c r="B20" s="62" t="s">
        <v>84</v>
      </c>
      <c r="C20" s="15">
        <f>'[6]Pp-Pk_2011-2014 z prognozą 2011'!E21</f>
        <v>132400</v>
      </c>
      <c r="D20" s="15">
        <f t="shared" si="0"/>
        <v>132400</v>
      </c>
      <c r="E20" s="15" t="str">
        <f t="shared" si="1"/>
        <v>-</v>
      </c>
      <c r="F20" s="102">
        <f t="shared" si="2"/>
        <v>1</v>
      </c>
      <c r="H20" s="106">
        <f>C20-[4]NFZ!$D20</f>
        <v>0</v>
      </c>
    </row>
    <row r="21" spans="1:8" ht="31.5" customHeight="1" x14ac:dyDescent="0.4">
      <c r="A21" s="57" t="s">
        <v>85</v>
      </c>
      <c r="B21" s="62" t="s">
        <v>86</v>
      </c>
      <c r="C21" s="15">
        <f>'[6]Pp-Pk_2011-2014 z prognozą 2011'!E22</f>
        <v>0</v>
      </c>
      <c r="D21" s="15">
        <f t="shared" si="0"/>
        <v>0</v>
      </c>
      <c r="E21" s="15" t="str">
        <f t="shared" si="1"/>
        <v>-</v>
      </c>
      <c r="F21" s="102" t="str">
        <f t="shared" si="2"/>
        <v>-</v>
      </c>
      <c r="H21" s="106">
        <f>C21-[4]NFZ!$D21</f>
        <v>0</v>
      </c>
    </row>
    <row r="22" spans="1:8" ht="50.25" customHeight="1" x14ac:dyDescent="0.4">
      <c r="A22" s="57" t="s">
        <v>87</v>
      </c>
      <c r="B22" s="62" t="s">
        <v>228</v>
      </c>
      <c r="C22" s="15">
        <f>'[6]Pp-Pk_2011-2014 z prognozą 2011'!E23</f>
        <v>214448</v>
      </c>
      <c r="D22" s="15">
        <f t="shared" si="0"/>
        <v>214448</v>
      </c>
      <c r="E22" s="15" t="str">
        <f t="shared" si="1"/>
        <v>-</v>
      </c>
      <c r="F22" s="102">
        <f t="shared" si="2"/>
        <v>1</v>
      </c>
      <c r="H22" s="106">
        <f>C22-[4]NFZ!$D22</f>
        <v>0</v>
      </c>
    </row>
    <row r="23" spans="1:8" ht="31.5" customHeight="1" x14ac:dyDescent="0.4">
      <c r="A23" s="57" t="s">
        <v>88</v>
      </c>
      <c r="B23" s="63" t="s">
        <v>89</v>
      </c>
      <c r="C23" s="15">
        <f>'[6]Pp-Pk_2011-2014 z prognozą 2011'!E24</f>
        <v>1839892</v>
      </c>
      <c r="D23" s="15">
        <f t="shared" si="0"/>
        <v>1839892</v>
      </c>
      <c r="E23" s="15" t="str">
        <f t="shared" si="1"/>
        <v>-</v>
      </c>
      <c r="F23" s="102">
        <f t="shared" si="2"/>
        <v>1</v>
      </c>
      <c r="H23" s="106">
        <f>C23-[4]NFZ!$D23</f>
        <v>0</v>
      </c>
    </row>
    <row r="24" spans="1:8" s="14" customFormat="1" ht="36" customHeight="1" x14ac:dyDescent="0.4">
      <c r="A24" s="60" t="s">
        <v>142</v>
      </c>
      <c r="B24" s="61" t="s">
        <v>121</v>
      </c>
      <c r="C24" s="13" t="e">
        <f>C25+C26+C53+C54</f>
        <v>#REF!</v>
      </c>
      <c r="D24" s="13" t="e">
        <f>D25+D26+D53+D54</f>
        <v>#REF!</v>
      </c>
      <c r="E24" s="13" t="e">
        <f t="shared" si="1"/>
        <v>#REF!</v>
      </c>
      <c r="F24" s="101" t="e">
        <f t="shared" si="2"/>
        <v>#REF!</v>
      </c>
      <c r="H24" s="106" t="e">
        <f>C24-[4]NFZ!$D24</f>
        <v>#REF!</v>
      </c>
    </row>
    <row r="25" spans="1:8" s="14" customFormat="1" ht="36" customHeight="1" x14ac:dyDescent="0.4">
      <c r="A25" s="60" t="s">
        <v>90</v>
      </c>
      <c r="B25" s="61" t="s">
        <v>91</v>
      </c>
      <c r="C25" s="13">
        <f>ROUND(C7/100,0)</f>
        <v>621447</v>
      </c>
      <c r="D25" s="13">
        <f t="shared" si="0"/>
        <v>621447</v>
      </c>
      <c r="E25" s="13" t="str">
        <f t="shared" si="1"/>
        <v>-</v>
      </c>
      <c r="F25" s="101">
        <f t="shared" si="2"/>
        <v>1</v>
      </c>
      <c r="H25" s="106">
        <f>C25-[4]NFZ!$D25</f>
        <v>0</v>
      </c>
    </row>
    <row r="26" spans="1:8" s="14" customFormat="1" ht="36" customHeight="1" x14ac:dyDescent="0.4">
      <c r="A26" s="60" t="s">
        <v>0</v>
      </c>
      <c r="B26" s="61" t="s">
        <v>236</v>
      </c>
      <c r="C26" s="26" t="e">
        <f>C27+C28+C29+C34+C35+C36+C37+C38+C39+C40+C41+C42+C43+C44+C48+C49+C51+C52</f>
        <v>#REF!</v>
      </c>
      <c r="D26" s="26" t="e">
        <f>D27+D28+D29+D34+D35+D36+D37+D38+D39+D40+D41+D42+D43+D44+D48+D49+D51+D52</f>
        <v>#REF!</v>
      </c>
      <c r="E26" s="80" t="e">
        <f>IF(C26=D26,"-",D26-C26)</f>
        <v>#REF!</v>
      </c>
      <c r="F26" s="103" t="e">
        <f t="shared" si="2"/>
        <v>#REF!</v>
      </c>
      <c r="H26" s="106" t="e">
        <f>C26-[4]NFZ!$D26</f>
        <v>#REF!</v>
      </c>
    </row>
    <row r="27" spans="1:8" ht="30" customHeight="1" x14ac:dyDescent="0.4">
      <c r="A27" s="64" t="s">
        <v>1</v>
      </c>
      <c r="B27" s="66" t="s">
        <v>128</v>
      </c>
      <c r="C27" s="15" t="e">
        <f>CENTRALA!C8+'Razem OW'!C8</f>
        <v>#REF!</v>
      </c>
      <c r="D27" s="15" t="e">
        <f>CENTRALA!D8+'Razem OW'!D8</f>
        <v>#REF!</v>
      </c>
      <c r="E27" s="85" t="e">
        <f t="shared" si="1"/>
        <v>#REF!</v>
      </c>
      <c r="F27" s="102" t="e">
        <f t="shared" si="2"/>
        <v>#REF!</v>
      </c>
      <c r="H27" s="106" t="e">
        <f>C27-[4]NFZ!$D27</f>
        <v>#REF!</v>
      </c>
    </row>
    <row r="28" spans="1:8" ht="30" customHeight="1" x14ac:dyDescent="0.4">
      <c r="A28" s="64" t="s">
        <v>2</v>
      </c>
      <c r="B28" s="66" t="s">
        <v>129</v>
      </c>
      <c r="C28" s="15" t="e">
        <f>CENTRALA!C9+'Razem OW'!C9</f>
        <v>#REF!</v>
      </c>
      <c r="D28" s="15" t="e">
        <f>CENTRALA!D9+'Razem OW'!D9</f>
        <v>#REF!</v>
      </c>
      <c r="E28" s="85" t="e">
        <f>IF(C28=D28,"-",D28-C28)</f>
        <v>#REF!</v>
      </c>
      <c r="F28" s="102" t="e">
        <f t="shared" si="2"/>
        <v>#REF!</v>
      </c>
      <c r="H28" s="106" t="e">
        <f>C28-[4]NFZ!$D28</f>
        <v>#REF!</v>
      </c>
    </row>
    <row r="29" spans="1:8" ht="30" customHeight="1" x14ac:dyDescent="0.4">
      <c r="A29" s="64" t="s">
        <v>3</v>
      </c>
      <c r="B29" s="66" t="s">
        <v>126</v>
      </c>
      <c r="C29" s="85" t="e">
        <f>CENTRALA!C10+'Razem OW'!C10</f>
        <v>#REF!</v>
      </c>
      <c r="D29" s="15" t="e">
        <f>CENTRALA!D10+'Razem OW'!D10</f>
        <v>#REF!</v>
      </c>
      <c r="E29" s="85" t="e">
        <f t="shared" si="1"/>
        <v>#REF!</v>
      </c>
      <c r="F29" s="102" t="e">
        <f t="shared" si="2"/>
        <v>#REF!</v>
      </c>
      <c r="H29" s="106" t="e">
        <f>C29-[4]NFZ!$D29</f>
        <v>#REF!</v>
      </c>
    </row>
    <row r="30" spans="1:8" ht="30" customHeight="1" x14ac:dyDescent="0.4">
      <c r="A30" s="64" t="s">
        <v>60</v>
      </c>
      <c r="B30" s="65" t="s">
        <v>202</v>
      </c>
      <c r="C30" s="15" t="e">
        <f>CENTRALA!C11+'Razem OW'!C11</f>
        <v>#REF!</v>
      </c>
      <c r="D30" s="15" t="e">
        <f>CENTRALA!D11+'Razem OW'!D11</f>
        <v>#REF!</v>
      </c>
      <c r="E30" s="85" t="e">
        <f t="shared" si="1"/>
        <v>#REF!</v>
      </c>
      <c r="F30" s="102" t="e">
        <f t="shared" si="2"/>
        <v>#REF!</v>
      </c>
      <c r="H30" s="106" t="e">
        <f>C30-[4]NFZ!$D30</f>
        <v>#REF!</v>
      </c>
    </row>
    <row r="31" spans="1:8" ht="30" customHeight="1" x14ac:dyDescent="0.4">
      <c r="A31" s="64" t="s">
        <v>203</v>
      </c>
      <c r="B31" s="65" t="s">
        <v>206</v>
      </c>
      <c r="C31" s="15" t="e">
        <f>CENTRALA!C12+'Razem OW'!C12</f>
        <v>#REF!</v>
      </c>
      <c r="D31" s="15" t="e">
        <f>CENTRALA!D12+'Razem OW'!D12</f>
        <v>#REF!</v>
      </c>
      <c r="E31" s="85" t="e">
        <f t="shared" si="1"/>
        <v>#REF!</v>
      </c>
      <c r="F31" s="102" t="e">
        <f t="shared" si="2"/>
        <v>#REF!</v>
      </c>
      <c r="H31" s="106" t="e">
        <f>C31-[4]NFZ!$D31</f>
        <v>#REF!</v>
      </c>
    </row>
    <row r="32" spans="1:8" ht="30" customHeight="1" x14ac:dyDescent="0.4">
      <c r="A32" s="64" t="s">
        <v>204</v>
      </c>
      <c r="B32" s="65" t="s">
        <v>207</v>
      </c>
      <c r="C32" s="15" t="e">
        <f>CENTRALA!C13+'Razem OW'!C13</f>
        <v>#REF!</v>
      </c>
      <c r="D32" s="15" t="e">
        <f>CENTRALA!D13+'Razem OW'!D13</f>
        <v>#REF!</v>
      </c>
      <c r="E32" s="85" t="e">
        <f t="shared" si="1"/>
        <v>#REF!</v>
      </c>
      <c r="F32" s="102" t="e">
        <f t="shared" si="2"/>
        <v>#REF!</v>
      </c>
      <c r="H32" s="106" t="e">
        <f>C32-[4]NFZ!$D32</f>
        <v>#REF!</v>
      </c>
    </row>
    <row r="33" spans="1:8" ht="30" customHeight="1" x14ac:dyDescent="0.4">
      <c r="A33" s="64" t="s">
        <v>205</v>
      </c>
      <c r="B33" s="65" t="s">
        <v>208</v>
      </c>
      <c r="C33" s="15" t="e">
        <f>CENTRALA!C14+'Razem OW'!C14</f>
        <v>#REF!</v>
      </c>
      <c r="D33" s="15" t="e">
        <f>CENTRALA!D14+'Razem OW'!D14</f>
        <v>#REF!</v>
      </c>
      <c r="E33" s="85" t="e">
        <f t="shared" si="1"/>
        <v>#REF!</v>
      </c>
      <c r="F33" s="102" t="e">
        <f t="shared" si="2"/>
        <v>#REF!</v>
      </c>
      <c r="H33" s="106" t="e">
        <f>C33-[4]NFZ!$D33</f>
        <v>#REF!</v>
      </c>
    </row>
    <row r="34" spans="1:8" ht="30" customHeight="1" x14ac:dyDescent="0.4">
      <c r="A34" s="64" t="s">
        <v>4</v>
      </c>
      <c r="B34" s="66" t="s">
        <v>135</v>
      </c>
      <c r="C34" s="15" t="e">
        <f>CENTRALA!C15+'Razem OW'!C15</f>
        <v>#REF!</v>
      </c>
      <c r="D34" s="15" t="e">
        <f>CENTRALA!D15+'Razem OW'!D15</f>
        <v>#REF!</v>
      </c>
      <c r="E34" s="85" t="e">
        <f t="shared" si="1"/>
        <v>#REF!</v>
      </c>
      <c r="F34" s="102" t="e">
        <f t="shared" si="2"/>
        <v>#REF!</v>
      </c>
      <c r="H34" s="106" t="e">
        <f>C34-[4]NFZ!$D34</f>
        <v>#REF!</v>
      </c>
    </row>
    <row r="35" spans="1:8" ht="30" customHeight="1" x14ac:dyDescent="0.4">
      <c r="A35" s="64" t="s">
        <v>5</v>
      </c>
      <c r="B35" s="66" t="s">
        <v>130</v>
      </c>
      <c r="C35" s="15" t="e">
        <f>CENTRALA!C16+'Razem OW'!C16</f>
        <v>#REF!</v>
      </c>
      <c r="D35" s="15" t="e">
        <f>CENTRALA!D16+'Razem OW'!D16</f>
        <v>#REF!</v>
      </c>
      <c r="E35" s="85" t="e">
        <f t="shared" si="1"/>
        <v>#REF!</v>
      </c>
      <c r="F35" s="102" t="e">
        <f t="shared" si="2"/>
        <v>#REF!</v>
      </c>
      <c r="H35" s="106" t="e">
        <f>C35-[4]NFZ!$D35</f>
        <v>#REF!</v>
      </c>
    </row>
    <row r="36" spans="1:8" ht="30" customHeight="1" x14ac:dyDescent="0.4">
      <c r="A36" s="64" t="s">
        <v>6</v>
      </c>
      <c r="B36" s="66" t="s">
        <v>137</v>
      </c>
      <c r="C36" s="15" t="e">
        <f>CENTRALA!C17+'Razem OW'!C17</f>
        <v>#REF!</v>
      </c>
      <c r="D36" s="15" t="e">
        <f>CENTRALA!D17+'Razem OW'!D17</f>
        <v>#REF!</v>
      </c>
      <c r="E36" s="85" t="e">
        <f t="shared" si="1"/>
        <v>#REF!</v>
      </c>
      <c r="F36" s="102" t="e">
        <f t="shared" si="2"/>
        <v>#REF!</v>
      </c>
      <c r="H36" s="106" t="e">
        <f>C36-[4]NFZ!$D36</f>
        <v>#REF!</v>
      </c>
    </row>
    <row r="37" spans="1:8" ht="30" customHeight="1" x14ac:dyDescent="0.4">
      <c r="A37" s="64" t="s">
        <v>7</v>
      </c>
      <c r="B37" s="66" t="s">
        <v>136</v>
      </c>
      <c r="C37" s="15" t="e">
        <f>CENTRALA!C18+'Razem OW'!C18</f>
        <v>#REF!</v>
      </c>
      <c r="D37" s="15" t="e">
        <f>CENTRALA!D18+'Razem OW'!D18</f>
        <v>#REF!</v>
      </c>
      <c r="E37" s="85" t="e">
        <f>IF(C37=D37,"-",D37-C37)</f>
        <v>#REF!</v>
      </c>
      <c r="F37" s="102" t="e">
        <f>IF(C37=0,"-",D37/C37)</f>
        <v>#REF!</v>
      </c>
      <c r="H37" s="106" t="e">
        <f>C37-[4]NFZ!$D37</f>
        <v>#REF!</v>
      </c>
    </row>
    <row r="38" spans="1:8" ht="30" customHeight="1" x14ac:dyDescent="0.4">
      <c r="A38" s="64" t="s">
        <v>8</v>
      </c>
      <c r="B38" s="66" t="s">
        <v>131</v>
      </c>
      <c r="C38" s="15" t="e">
        <f>CENTRALA!C19+'Razem OW'!C19</f>
        <v>#REF!</v>
      </c>
      <c r="D38" s="15" t="e">
        <f>CENTRALA!D19+'Razem OW'!D19</f>
        <v>#REF!</v>
      </c>
      <c r="E38" s="85" t="e">
        <f t="shared" si="1"/>
        <v>#REF!</v>
      </c>
      <c r="F38" s="102" t="e">
        <f t="shared" si="2"/>
        <v>#REF!</v>
      </c>
      <c r="H38" s="106" t="e">
        <f>C38-[4]NFZ!$D38</f>
        <v>#REF!</v>
      </c>
    </row>
    <row r="39" spans="1:8" ht="30" customHeight="1" x14ac:dyDescent="0.4">
      <c r="A39" s="64" t="s">
        <v>9</v>
      </c>
      <c r="B39" s="66" t="s">
        <v>132</v>
      </c>
      <c r="C39" s="15" t="e">
        <f>CENTRALA!C20+'Razem OW'!C20</f>
        <v>#REF!</v>
      </c>
      <c r="D39" s="15" t="e">
        <f>CENTRALA!D20+'Razem OW'!D20</f>
        <v>#REF!</v>
      </c>
      <c r="E39" s="85" t="e">
        <f t="shared" si="1"/>
        <v>#REF!</v>
      </c>
      <c r="F39" s="102" t="e">
        <f t="shared" si="2"/>
        <v>#REF!</v>
      </c>
      <c r="H39" s="106" t="e">
        <f>C39-[4]NFZ!$D39</f>
        <v>#REF!</v>
      </c>
    </row>
    <row r="40" spans="1:8" ht="30" customHeight="1" x14ac:dyDescent="0.4">
      <c r="A40" s="64" t="s">
        <v>10</v>
      </c>
      <c r="B40" s="66" t="s">
        <v>138</v>
      </c>
      <c r="C40" s="15" t="e">
        <f>CENTRALA!C21+'Razem OW'!C21</f>
        <v>#REF!</v>
      </c>
      <c r="D40" s="15" t="e">
        <f>CENTRALA!D21+'Razem OW'!D21</f>
        <v>#REF!</v>
      </c>
      <c r="E40" s="85" t="e">
        <f t="shared" si="1"/>
        <v>#REF!</v>
      </c>
      <c r="F40" s="102" t="e">
        <f t="shared" si="2"/>
        <v>#REF!</v>
      </c>
      <c r="H40" s="106" t="e">
        <f>C40-[4]NFZ!$D40</f>
        <v>#REF!</v>
      </c>
    </row>
    <row r="41" spans="1:8" ht="30" customHeight="1" x14ac:dyDescent="0.4">
      <c r="A41" s="64" t="s">
        <v>11</v>
      </c>
      <c r="B41" s="66" t="s">
        <v>133</v>
      </c>
      <c r="C41" s="15" t="e">
        <f>CENTRALA!C22+'Razem OW'!C22</f>
        <v>#REF!</v>
      </c>
      <c r="D41" s="15" t="e">
        <f>CENTRALA!D22+'Razem OW'!D22</f>
        <v>#REF!</v>
      </c>
      <c r="E41" s="85" t="e">
        <f t="shared" si="1"/>
        <v>#REF!</v>
      </c>
      <c r="F41" s="102" t="e">
        <f t="shared" si="2"/>
        <v>#REF!</v>
      </c>
      <c r="H41" s="106" t="e">
        <f>C41-[4]NFZ!$D41</f>
        <v>#REF!</v>
      </c>
    </row>
    <row r="42" spans="1:8" ht="30" customHeight="1" x14ac:dyDescent="0.4">
      <c r="A42" s="64" t="s">
        <v>12</v>
      </c>
      <c r="B42" s="66" t="s">
        <v>234</v>
      </c>
      <c r="C42" s="15" t="e">
        <f>CENTRALA!C23+'Razem OW'!C23</f>
        <v>#REF!</v>
      </c>
      <c r="D42" s="15" t="e">
        <f>CENTRALA!D23+'Razem OW'!D23</f>
        <v>#REF!</v>
      </c>
      <c r="E42" s="85" t="e">
        <f t="shared" si="1"/>
        <v>#REF!</v>
      </c>
      <c r="F42" s="102" t="e">
        <f t="shared" si="2"/>
        <v>#REF!</v>
      </c>
      <c r="H42" s="106" t="e">
        <f>C42-[4]NFZ!$D42</f>
        <v>#REF!</v>
      </c>
    </row>
    <row r="43" spans="1:8" ht="30" customHeight="1" x14ac:dyDescent="0.4">
      <c r="A43" s="64" t="s">
        <v>14</v>
      </c>
      <c r="B43" s="66" t="s">
        <v>210</v>
      </c>
      <c r="C43" s="15" t="e">
        <f>CENTRALA!C24+'Razem OW'!C24</f>
        <v>#REF!</v>
      </c>
      <c r="D43" s="15" t="e">
        <f>CENTRALA!D24+'Razem OW'!D24</f>
        <v>#REF!</v>
      </c>
      <c r="E43" s="85" t="e">
        <f t="shared" si="1"/>
        <v>#REF!</v>
      </c>
      <c r="F43" s="102" t="e">
        <f t="shared" si="2"/>
        <v>#REF!</v>
      </c>
      <c r="H43" s="106" t="e">
        <f>C43-[4]NFZ!$D43</f>
        <v>#REF!</v>
      </c>
    </row>
    <row r="44" spans="1:8" ht="30" customHeight="1" x14ac:dyDescent="0.4">
      <c r="A44" s="64" t="s">
        <v>15</v>
      </c>
      <c r="B44" s="66" t="s">
        <v>211</v>
      </c>
      <c r="C44" s="15" t="e">
        <f>CENTRALA!C25+'Razem OW'!C25</f>
        <v>#REF!</v>
      </c>
      <c r="D44" s="15" t="e">
        <f>CENTRALA!D25+'Razem OW'!D25</f>
        <v>#REF!</v>
      </c>
      <c r="E44" s="85" t="e">
        <f t="shared" si="1"/>
        <v>#REF!</v>
      </c>
      <c r="F44" s="102" t="e">
        <f t="shared" si="2"/>
        <v>#REF!</v>
      </c>
      <c r="H44" s="106" t="e">
        <f>C44-[4]NFZ!$D44</f>
        <v>#REF!</v>
      </c>
    </row>
    <row r="45" spans="1:8" ht="30" customHeight="1" x14ac:dyDescent="0.4">
      <c r="A45" s="64" t="s">
        <v>139</v>
      </c>
      <c r="B45" s="65" t="s">
        <v>213</v>
      </c>
      <c r="C45" s="15" t="e">
        <f>CENTRALA!C26+'Razem OW'!C26</f>
        <v>#REF!</v>
      </c>
      <c r="D45" s="15" t="e">
        <f>CENTRALA!D26+'Razem OW'!D26</f>
        <v>#REF!</v>
      </c>
      <c r="E45" s="85" t="e">
        <f t="shared" si="1"/>
        <v>#REF!</v>
      </c>
      <c r="F45" s="102" t="e">
        <f t="shared" si="2"/>
        <v>#REF!</v>
      </c>
      <c r="H45" s="106" t="e">
        <f>C45-[4]NFZ!$D45</f>
        <v>#REF!</v>
      </c>
    </row>
    <row r="46" spans="1:8" ht="30" customHeight="1" x14ac:dyDescent="0.4">
      <c r="A46" s="64" t="s">
        <v>212</v>
      </c>
      <c r="B46" s="65" t="s">
        <v>215</v>
      </c>
      <c r="C46" s="15" t="e">
        <f>CENTRALA!C27+'Razem OW'!C27</f>
        <v>#REF!</v>
      </c>
      <c r="D46" s="15" t="e">
        <f>CENTRALA!D27+'Razem OW'!D27</f>
        <v>#REF!</v>
      </c>
      <c r="E46" s="85" t="e">
        <f t="shared" si="1"/>
        <v>#REF!</v>
      </c>
      <c r="F46" s="102" t="e">
        <f t="shared" si="2"/>
        <v>#REF!</v>
      </c>
      <c r="H46" s="106" t="e">
        <f>C46-[4]NFZ!$D46</f>
        <v>#REF!</v>
      </c>
    </row>
    <row r="47" spans="1:8" ht="30" customHeight="1" x14ac:dyDescent="0.4">
      <c r="A47" s="64" t="s">
        <v>216</v>
      </c>
      <c r="B47" s="65" t="s">
        <v>214</v>
      </c>
      <c r="C47" s="15" t="e">
        <f>CENTRALA!C28+'Razem OW'!C28</f>
        <v>#REF!</v>
      </c>
      <c r="D47" s="15" t="e">
        <f>CENTRALA!D28+'Razem OW'!D28</f>
        <v>#REF!</v>
      </c>
      <c r="E47" s="85" t="e">
        <f t="shared" si="1"/>
        <v>#REF!</v>
      </c>
      <c r="F47" s="102" t="e">
        <f t="shared" si="2"/>
        <v>#REF!</v>
      </c>
      <c r="H47" s="106" t="e">
        <f>C47-[4]NFZ!$D47</f>
        <v>#REF!</v>
      </c>
    </row>
    <row r="48" spans="1:8" ht="36" customHeight="1" x14ac:dyDescent="0.4">
      <c r="A48" s="64" t="s">
        <v>16</v>
      </c>
      <c r="B48" s="66" t="s">
        <v>113</v>
      </c>
      <c r="C48" s="15" t="e">
        <f>CENTRALA!C29+'Razem OW'!C29</f>
        <v>#REF!</v>
      </c>
      <c r="D48" s="15" t="e">
        <f>CENTRALA!D29+'Razem OW'!D29</f>
        <v>#REF!</v>
      </c>
      <c r="E48" s="85" t="e">
        <f t="shared" si="1"/>
        <v>#REF!</v>
      </c>
      <c r="F48" s="102" t="e">
        <f t="shared" si="2"/>
        <v>#REF!</v>
      </c>
      <c r="H48" s="106" t="e">
        <f>C48-[4]NFZ!$D48</f>
        <v>#REF!</v>
      </c>
    </row>
    <row r="49" spans="1:8" ht="30" customHeight="1" x14ac:dyDescent="0.4">
      <c r="A49" s="64" t="s">
        <v>110</v>
      </c>
      <c r="B49" s="66" t="s">
        <v>217</v>
      </c>
      <c r="C49" s="15" t="e">
        <f>CENTRALA!C30+'Razem OW'!C30</f>
        <v>#REF!</v>
      </c>
      <c r="D49" s="15" t="e">
        <f>CENTRALA!D30+'Razem OW'!D30</f>
        <v>#REF!</v>
      </c>
      <c r="E49" s="85" t="e">
        <f t="shared" si="1"/>
        <v>#REF!</v>
      </c>
      <c r="F49" s="102" t="e">
        <f t="shared" si="2"/>
        <v>#REF!</v>
      </c>
      <c r="H49" s="106" t="e">
        <f>C49-[4]NFZ!$D49</f>
        <v>#REF!</v>
      </c>
    </row>
    <row r="50" spans="1:8" ht="30" customHeight="1" x14ac:dyDescent="0.4">
      <c r="A50" s="64" t="s">
        <v>218</v>
      </c>
      <c r="B50" s="66" t="s">
        <v>219</v>
      </c>
      <c r="C50" s="15" t="e">
        <f>CENTRALA!C31+'Razem OW'!C31</f>
        <v>#REF!</v>
      </c>
      <c r="D50" s="15" t="e">
        <f>CENTRALA!D31+'Razem OW'!D31</f>
        <v>#REF!</v>
      </c>
      <c r="E50" s="85" t="e">
        <f t="shared" si="1"/>
        <v>#REF!</v>
      </c>
      <c r="F50" s="102" t="e">
        <f t="shared" si="2"/>
        <v>#REF!</v>
      </c>
      <c r="H50" s="106" t="e">
        <f>C50-[4]NFZ!$D50</f>
        <v>#REF!</v>
      </c>
    </row>
    <row r="51" spans="1:8" ht="30" customHeight="1" x14ac:dyDescent="0.4">
      <c r="A51" s="64" t="s">
        <v>111</v>
      </c>
      <c r="B51" s="66" t="s">
        <v>114</v>
      </c>
      <c r="C51" s="15" t="e">
        <f>CENTRALA!C32+'Razem OW'!C32</f>
        <v>#REF!</v>
      </c>
      <c r="D51" s="15" t="e">
        <f>CENTRALA!D32+'Razem OW'!D32</f>
        <v>#REF!</v>
      </c>
      <c r="E51" s="85" t="e">
        <f t="shared" si="1"/>
        <v>#REF!</v>
      </c>
      <c r="F51" s="102" t="e">
        <f t="shared" si="2"/>
        <v>#REF!</v>
      </c>
      <c r="H51" s="106" t="e">
        <f>C51-[4]NFZ!$D51</f>
        <v>#REF!</v>
      </c>
    </row>
    <row r="52" spans="1:8" ht="30" customHeight="1" x14ac:dyDescent="0.4">
      <c r="A52" s="64" t="s">
        <v>112</v>
      </c>
      <c r="B52" s="66" t="s">
        <v>235</v>
      </c>
      <c r="C52" s="15" t="e">
        <f>CENTRALA!C33+'Razem OW'!C33</f>
        <v>#REF!</v>
      </c>
      <c r="D52" s="15" t="e">
        <f>CENTRALA!D33+'Razem OW'!D33</f>
        <v>#REF!</v>
      </c>
      <c r="E52" s="85" t="e">
        <f t="shared" si="1"/>
        <v>#REF!</v>
      </c>
      <c r="F52" s="102" t="e">
        <f t="shared" si="2"/>
        <v>#REF!</v>
      </c>
      <c r="H52" s="106" t="e">
        <f>C52-[4]NFZ!$D52</f>
        <v>#REF!</v>
      </c>
    </row>
    <row r="53" spans="1:8" s="14" customFormat="1" ht="30.75" customHeight="1" x14ac:dyDescent="0.4">
      <c r="A53" s="35" t="s">
        <v>63</v>
      </c>
      <c r="B53" s="67" t="s">
        <v>92</v>
      </c>
      <c r="C53" s="22" t="e">
        <f>CENTRALA!C34+'Razem OW'!C34</f>
        <v>#REF!</v>
      </c>
      <c r="D53" s="22" t="e">
        <f t="shared" si="0"/>
        <v>#REF!</v>
      </c>
      <c r="E53" s="22" t="e">
        <f t="shared" si="1"/>
        <v>#REF!</v>
      </c>
      <c r="F53" s="104" t="e">
        <f t="shared" si="2"/>
        <v>#REF!</v>
      </c>
      <c r="H53" s="106" t="e">
        <f>C53-[4]NFZ!$D53</f>
        <v>#REF!</v>
      </c>
    </row>
    <row r="54" spans="1:8" s="14" customFormat="1" ht="30.75" customHeight="1" x14ac:dyDescent="0.4">
      <c r="A54" s="35" t="s">
        <v>62</v>
      </c>
      <c r="B54" s="67" t="s">
        <v>65</v>
      </c>
      <c r="C54" s="13" t="e">
        <f>CENTRALA!C35+'Razem OW'!C35</f>
        <v>#REF!</v>
      </c>
      <c r="D54" s="13" t="e">
        <f t="shared" si="0"/>
        <v>#REF!</v>
      </c>
      <c r="E54" s="13" t="e">
        <f t="shared" si="1"/>
        <v>#REF!</v>
      </c>
      <c r="F54" s="101" t="e">
        <f t="shared" si="2"/>
        <v>#REF!</v>
      </c>
      <c r="H54" s="106" t="e">
        <f>C54-[4]NFZ!$D54</f>
        <v>#REF!</v>
      </c>
    </row>
    <row r="55" spans="1:8" s="14" customFormat="1" ht="45.75" customHeight="1" x14ac:dyDescent="0.4">
      <c r="A55" s="35" t="s">
        <v>220</v>
      </c>
      <c r="B55" s="67" t="s">
        <v>221</v>
      </c>
      <c r="C55" s="13" t="e">
        <f>CENTRALA!C36+'Razem OW'!C36</f>
        <v>#REF!</v>
      </c>
      <c r="D55" s="13" t="e">
        <f t="shared" si="0"/>
        <v>#REF!</v>
      </c>
      <c r="E55" s="13" t="e">
        <f t="shared" si="1"/>
        <v>#REF!</v>
      </c>
      <c r="F55" s="101" t="e">
        <f t="shared" si="2"/>
        <v>#REF!</v>
      </c>
      <c r="H55" s="106" t="e">
        <f>C55-[4]NFZ!$D55</f>
        <v>#REF!</v>
      </c>
    </row>
    <row r="56" spans="1:8" s="14" customFormat="1" ht="33" customHeight="1" x14ac:dyDescent="0.4">
      <c r="A56" s="55" t="s">
        <v>143</v>
      </c>
      <c r="B56" s="56" t="s">
        <v>120</v>
      </c>
      <c r="C56" s="13" t="e">
        <f>C19-C24</f>
        <v>#REF!</v>
      </c>
      <c r="D56" s="13" t="e">
        <f>D19-D24</f>
        <v>#REF!</v>
      </c>
      <c r="E56" s="13" t="e">
        <f t="shared" si="1"/>
        <v>#REF!</v>
      </c>
      <c r="F56" s="101" t="e">
        <f t="shared" si="2"/>
        <v>#REF!</v>
      </c>
      <c r="H56" s="106" t="e">
        <f>C56-[4]NFZ!$D56</f>
        <v>#REF!</v>
      </c>
    </row>
    <row r="57" spans="1:8" s="14" customFormat="1" ht="33" customHeight="1" x14ac:dyDescent="0.4">
      <c r="A57" s="55" t="s">
        <v>144</v>
      </c>
      <c r="B57" s="56" t="s">
        <v>231</v>
      </c>
      <c r="C57" s="13" t="e">
        <f>C58+C59+C60+C68+C70+C75+C76+C77</f>
        <v>#REF!</v>
      </c>
      <c r="D57" s="13" t="e">
        <f>D58+D59+D60+D68+D70+D75+D76+D77</f>
        <v>#REF!</v>
      </c>
      <c r="E57" s="13" t="e">
        <f t="shared" si="1"/>
        <v>#REF!</v>
      </c>
      <c r="F57" s="101" t="e">
        <f t="shared" si="2"/>
        <v>#REF!</v>
      </c>
      <c r="H57" s="106" t="e">
        <f>C57-[4]NFZ!$D57</f>
        <v>#REF!</v>
      </c>
    </row>
    <row r="58" spans="1:8" ht="30" customHeight="1" x14ac:dyDescent="0.4">
      <c r="A58" s="57" t="s">
        <v>18</v>
      </c>
      <c r="B58" s="53" t="s">
        <v>19</v>
      </c>
      <c r="C58" s="15" t="e">
        <f>CENTRALA!C38+'Razem OW'!C38</f>
        <v>#REF!</v>
      </c>
      <c r="D58" s="15" t="e">
        <f>CENTRALA!D38+'Razem OW'!D38</f>
        <v>#REF!</v>
      </c>
      <c r="E58" s="15" t="e">
        <f t="shared" si="1"/>
        <v>#REF!</v>
      </c>
      <c r="F58" s="102" t="e">
        <f t="shared" si="2"/>
        <v>#REF!</v>
      </c>
      <c r="H58" s="106" t="e">
        <f>C58-[4]NFZ!$D58</f>
        <v>#REF!</v>
      </c>
    </row>
    <row r="59" spans="1:8" ht="30" customHeight="1" x14ac:dyDescent="0.4">
      <c r="A59" s="57" t="s">
        <v>20</v>
      </c>
      <c r="B59" s="53" t="s">
        <v>21</v>
      </c>
      <c r="C59" s="15" t="e">
        <f>CENTRALA!C39+'Razem OW'!C39</f>
        <v>#REF!</v>
      </c>
      <c r="D59" s="15" t="e">
        <f>CENTRALA!D39+'Razem OW'!D39</f>
        <v>#REF!</v>
      </c>
      <c r="E59" s="15" t="e">
        <f t="shared" si="1"/>
        <v>#REF!</v>
      </c>
      <c r="F59" s="102" t="e">
        <f t="shared" si="2"/>
        <v>#REF!</v>
      </c>
      <c r="H59" s="106" t="e">
        <f>C59-[4]NFZ!$D59</f>
        <v>#REF!</v>
      </c>
    </row>
    <row r="60" spans="1:8" ht="30" customHeight="1" x14ac:dyDescent="0.4">
      <c r="A60" s="57" t="s">
        <v>22</v>
      </c>
      <c r="B60" s="68" t="s">
        <v>33</v>
      </c>
      <c r="C60" s="15" t="e">
        <f>C61+C63+C64+C65+C66+C67</f>
        <v>#REF!</v>
      </c>
      <c r="D60" s="15" t="e">
        <f>D61+D63+D64+D65+D66+D67</f>
        <v>#REF!</v>
      </c>
      <c r="E60" s="15" t="e">
        <f t="shared" si="1"/>
        <v>#REF!</v>
      </c>
      <c r="F60" s="102" t="e">
        <f t="shared" si="2"/>
        <v>#REF!</v>
      </c>
      <c r="H60" s="106" t="e">
        <f>C60-[4]NFZ!$D60</f>
        <v>#REF!</v>
      </c>
    </row>
    <row r="61" spans="1:8" s="17" customFormat="1" ht="30" customHeight="1" x14ac:dyDescent="0.4">
      <c r="A61" s="69" t="s">
        <v>41</v>
      </c>
      <c r="B61" s="70" t="s">
        <v>34</v>
      </c>
      <c r="C61" s="15" t="e">
        <f>CENTRALA!C41+'Razem OW'!C41</f>
        <v>#REF!</v>
      </c>
      <c r="D61" s="15" t="e">
        <f>CENTRALA!D41+'Razem OW'!D41</f>
        <v>#REF!</v>
      </c>
      <c r="E61" s="15" t="e">
        <f t="shared" si="1"/>
        <v>#REF!</v>
      </c>
      <c r="F61" s="102" t="e">
        <f t="shared" si="2"/>
        <v>#REF!</v>
      </c>
      <c r="H61" s="106" t="e">
        <f>C61-[4]NFZ!$D61</f>
        <v>#REF!</v>
      </c>
    </row>
    <row r="62" spans="1:8" s="17" customFormat="1" ht="30" customHeight="1" x14ac:dyDescent="0.4">
      <c r="A62" s="69" t="s">
        <v>42</v>
      </c>
      <c r="B62" s="71" t="s">
        <v>35</v>
      </c>
      <c r="C62" s="15" t="e">
        <f>CENTRALA!C42+'Razem OW'!C42</f>
        <v>#REF!</v>
      </c>
      <c r="D62" s="15" t="e">
        <f>CENTRALA!D42+'Razem OW'!D42</f>
        <v>#REF!</v>
      </c>
      <c r="E62" s="15" t="e">
        <f t="shared" si="1"/>
        <v>#REF!</v>
      </c>
      <c r="F62" s="102" t="e">
        <f t="shared" si="2"/>
        <v>#REF!</v>
      </c>
      <c r="H62" s="106" t="e">
        <f>C62-[4]NFZ!$D62</f>
        <v>#REF!</v>
      </c>
    </row>
    <row r="63" spans="1:8" s="17" customFormat="1" ht="30" customHeight="1" x14ac:dyDescent="0.4">
      <c r="A63" s="69" t="s">
        <v>43</v>
      </c>
      <c r="B63" s="70" t="s">
        <v>36</v>
      </c>
      <c r="C63" s="15" t="e">
        <f>CENTRALA!C43+'Razem OW'!C43</f>
        <v>#REF!</v>
      </c>
      <c r="D63" s="15" t="e">
        <f>CENTRALA!D43+'Razem OW'!D43</f>
        <v>#REF!</v>
      </c>
      <c r="E63" s="15" t="e">
        <f t="shared" si="1"/>
        <v>#REF!</v>
      </c>
      <c r="F63" s="102" t="e">
        <f t="shared" si="2"/>
        <v>#REF!</v>
      </c>
      <c r="H63" s="106" t="e">
        <f>C63-[4]NFZ!$D63</f>
        <v>#REF!</v>
      </c>
    </row>
    <row r="64" spans="1:8" s="17" customFormat="1" ht="30" customHeight="1" x14ac:dyDescent="0.4">
      <c r="A64" s="69" t="s">
        <v>44</v>
      </c>
      <c r="B64" s="70" t="s">
        <v>37</v>
      </c>
      <c r="C64" s="15" t="e">
        <f>CENTRALA!C44+'Razem OW'!C44</f>
        <v>#REF!</v>
      </c>
      <c r="D64" s="15" t="e">
        <f>CENTRALA!D44+'Razem OW'!D44</f>
        <v>#REF!</v>
      </c>
      <c r="E64" s="15" t="e">
        <f t="shared" si="1"/>
        <v>#REF!</v>
      </c>
      <c r="F64" s="102" t="e">
        <f t="shared" si="2"/>
        <v>#REF!</v>
      </c>
      <c r="H64" s="106" t="e">
        <f>C64-[4]NFZ!$D64</f>
        <v>#REF!</v>
      </c>
    </row>
    <row r="65" spans="1:8" s="17" customFormat="1" ht="30" customHeight="1" x14ac:dyDescent="0.4">
      <c r="A65" s="69" t="s">
        <v>45</v>
      </c>
      <c r="B65" s="70" t="s">
        <v>38</v>
      </c>
      <c r="C65" s="15" t="e">
        <f>CENTRALA!C45+'Razem OW'!C45</f>
        <v>#REF!</v>
      </c>
      <c r="D65" s="15" t="e">
        <f>CENTRALA!D45+'Razem OW'!D45</f>
        <v>#REF!</v>
      </c>
      <c r="E65" s="15" t="e">
        <f t="shared" si="1"/>
        <v>#REF!</v>
      </c>
      <c r="F65" s="102" t="e">
        <f t="shared" si="2"/>
        <v>#REF!</v>
      </c>
      <c r="H65" s="106" t="e">
        <f>C65-[4]NFZ!$D65</f>
        <v>#REF!</v>
      </c>
    </row>
    <row r="66" spans="1:8" s="17" customFormat="1" ht="30" customHeight="1" x14ac:dyDescent="0.4">
      <c r="A66" s="69" t="s">
        <v>46</v>
      </c>
      <c r="B66" s="70" t="s">
        <v>39</v>
      </c>
      <c r="C66" s="15" t="e">
        <f>CENTRALA!C46+'Razem OW'!C46</f>
        <v>#REF!</v>
      </c>
      <c r="D66" s="15" t="e">
        <f>CENTRALA!D46+'Razem OW'!D46</f>
        <v>#REF!</v>
      </c>
      <c r="E66" s="15" t="e">
        <f t="shared" si="1"/>
        <v>#REF!</v>
      </c>
      <c r="F66" s="102" t="e">
        <f t="shared" si="2"/>
        <v>#REF!</v>
      </c>
      <c r="H66" s="106" t="e">
        <f>C66-[4]NFZ!$D66</f>
        <v>#REF!</v>
      </c>
    </row>
    <row r="67" spans="1:8" s="18" customFormat="1" ht="30" customHeight="1" x14ac:dyDescent="0.4">
      <c r="A67" s="69" t="s">
        <v>47</v>
      </c>
      <c r="B67" s="70" t="s">
        <v>40</v>
      </c>
      <c r="C67" s="15" t="e">
        <f>CENTRALA!C47+'Razem OW'!C47</f>
        <v>#REF!</v>
      </c>
      <c r="D67" s="15" t="e">
        <f>CENTRALA!D47+'Razem OW'!D47</f>
        <v>#REF!</v>
      </c>
      <c r="E67" s="15" t="e">
        <f t="shared" si="1"/>
        <v>#REF!</v>
      </c>
      <c r="F67" s="102" t="e">
        <f t="shared" si="2"/>
        <v>#REF!</v>
      </c>
      <c r="H67" s="106" t="e">
        <f>C67-[4]NFZ!$D67</f>
        <v>#REF!</v>
      </c>
    </row>
    <row r="68" spans="1:8" ht="30" customHeight="1" x14ac:dyDescent="0.4">
      <c r="A68" s="34" t="s">
        <v>23</v>
      </c>
      <c r="B68" s="53" t="s">
        <v>222</v>
      </c>
      <c r="C68" s="15" t="e">
        <f>CENTRALA!C48+'Razem OW'!C48</f>
        <v>#REF!</v>
      </c>
      <c r="D68" s="15" t="e">
        <f>CENTRALA!D48+'Razem OW'!D48</f>
        <v>#REF!</v>
      </c>
      <c r="E68" s="15" t="e">
        <f t="shared" si="1"/>
        <v>#REF!</v>
      </c>
      <c r="F68" s="102" t="e">
        <f t="shared" si="2"/>
        <v>#REF!</v>
      </c>
      <c r="H68" s="106" t="e">
        <f>C68-[4]NFZ!$D68</f>
        <v>#REF!</v>
      </c>
    </row>
    <row r="69" spans="1:8" ht="30" customHeight="1" x14ac:dyDescent="0.4">
      <c r="A69" s="69" t="s">
        <v>223</v>
      </c>
      <c r="B69" s="70" t="s">
        <v>224</v>
      </c>
      <c r="C69" s="15" t="e">
        <f>CENTRALA!C49+'Razem OW'!C49</f>
        <v>#REF!</v>
      </c>
      <c r="D69" s="15" t="e">
        <f>CENTRALA!D49+'Razem OW'!D49</f>
        <v>#REF!</v>
      </c>
      <c r="E69" s="15" t="e">
        <f t="shared" ref="E69" si="3">IF(C69=D69,"-",D69-C69)</f>
        <v>#REF!</v>
      </c>
      <c r="F69" s="102" t="e">
        <f t="shared" ref="F69" si="4">IF(C69=0,"-",D69/C69)</f>
        <v>#REF!</v>
      </c>
      <c r="H69" s="106" t="e">
        <f>C69-[4]NFZ!$D69</f>
        <v>#REF!</v>
      </c>
    </row>
    <row r="70" spans="1:8" ht="30" customHeight="1" x14ac:dyDescent="0.4">
      <c r="A70" s="57" t="s">
        <v>24</v>
      </c>
      <c r="B70" s="62" t="s">
        <v>57</v>
      </c>
      <c r="C70" s="15" t="e">
        <f>SUM(C71:C74)</f>
        <v>#REF!</v>
      </c>
      <c r="D70" s="15" t="e">
        <f>SUM(D71:D74)</f>
        <v>#REF!</v>
      </c>
      <c r="E70" s="15" t="e">
        <f t="shared" si="1"/>
        <v>#REF!</v>
      </c>
      <c r="F70" s="102" t="e">
        <f t="shared" si="2"/>
        <v>#REF!</v>
      </c>
      <c r="H70" s="106" t="e">
        <f>C70-[4]NFZ!$D70</f>
        <v>#REF!</v>
      </c>
    </row>
    <row r="71" spans="1:8" s="17" customFormat="1" ht="30" customHeight="1" x14ac:dyDescent="0.4">
      <c r="A71" s="69" t="s">
        <v>52</v>
      </c>
      <c r="B71" s="70" t="s">
        <v>48</v>
      </c>
      <c r="C71" s="15" t="e">
        <f>CENTRALA!C51+'Razem OW'!C51</f>
        <v>#REF!</v>
      </c>
      <c r="D71" s="15" t="e">
        <f>CENTRALA!D51+'Razem OW'!D51</f>
        <v>#REF!</v>
      </c>
      <c r="E71" s="15" t="e">
        <f t="shared" si="1"/>
        <v>#REF!</v>
      </c>
      <c r="F71" s="102" t="e">
        <f t="shared" si="2"/>
        <v>#REF!</v>
      </c>
      <c r="H71" s="106" t="e">
        <f>C71-[4]NFZ!$D71</f>
        <v>#REF!</v>
      </c>
    </row>
    <row r="72" spans="1:8" s="17" customFormat="1" ht="30" customHeight="1" x14ac:dyDescent="0.4">
      <c r="A72" s="69" t="s">
        <v>53</v>
      </c>
      <c r="B72" s="70" t="s">
        <v>49</v>
      </c>
      <c r="C72" s="15" t="e">
        <f>CENTRALA!C52+'Razem OW'!C52</f>
        <v>#REF!</v>
      </c>
      <c r="D72" s="15" t="e">
        <f>CENTRALA!D52+'Razem OW'!D52</f>
        <v>#REF!</v>
      </c>
      <c r="E72" s="15" t="e">
        <f t="shared" si="1"/>
        <v>#REF!</v>
      </c>
      <c r="F72" s="102" t="e">
        <f t="shared" si="2"/>
        <v>#REF!</v>
      </c>
      <c r="H72" s="106" t="e">
        <f>C72-[4]NFZ!$D72</f>
        <v>#REF!</v>
      </c>
    </row>
    <row r="73" spans="1:8" s="17" customFormat="1" ht="30" customHeight="1" x14ac:dyDescent="0.4">
      <c r="A73" s="69" t="s">
        <v>54</v>
      </c>
      <c r="B73" s="70" t="s">
        <v>50</v>
      </c>
      <c r="C73" s="15" t="e">
        <f>CENTRALA!C53+'Razem OW'!C53</f>
        <v>#REF!</v>
      </c>
      <c r="D73" s="15" t="e">
        <f>CENTRALA!D53+'Razem OW'!D53</f>
        <v>#REF!</v>
      </c>
      <c r="E73" s="15" t="e">
        <f t="shared" si="1"/>
        <v>#REF!</v>
      </c>
      <c r="F73" s="102" t="e">
        <f t="shared" si="2"/>
        <v>#REF!</v>
      </c>
      <c r="H73" s="106" t="e">
        <f>C73-[4]NFZ!$D73</f>
        <v>#REF!</v>
      </c>
    </row>
    <row r="74" spans="1:8" s="17" customFormat="1" ht="30" customHeight="1" x14ac:dyDescent="0.4">
      <c r="A74" s="69" t="s">
        <v>55</v>
      </c>
      <c r="B74" s="70" t="s">
        <v>51</v>
      </c>
      <c r="C74" s="15" t="e">
        <f>CENTRALA!C54+'Razem OW'!C54</f>
        <v>#REF!</v>
      </c>
      <c r="D74" s="15" t="e">
        <f>CENTRALA!D54+'Razem OW'!D54</f>
        <v>#REF!</v>
      </c>
      <c r="E74" s="15" t="e">
        <f t="shared" si="1"/>
        <v>#REF!</v>
      </c>
      <c r="F74" s="102" t="e">
        <f t="shared" si="2"/>
        <v>#REF!</v>
      </c>
      <c r="H74" s="106" t="e">
        <f>C74-[4]NFZ!$D74</f>
        <v>#REF!</v>
      </c>
    </row>
    <row r="75" spans="1:8" ht="30" customHeight="1" x14ac:dyDescent="0.4">
      <c r="A75" s="57" t="s">
        <v>25</v>
      </c>
      <c r="B75" s="58" t="s">
        <v>26</v>
      </c>
      <c r="C75" s="15" t="e">
        <f>CENTRALA!C55+'Razem OW'!C55</f>
        <v>#REF!</v>
      </c>
      <c r="D75" s="15" t="e">
        <f>CENTRALA!D55+'Razem OW'!D55</f>
        <v>#REF!</v>
      </c>
      <c r="E75" s="15" t="e">
        <f t="shared" si="1"/>
        <v>#REF!</v>
      </c>
      <c r="F75" s="102" t="e">
        <f t="shared" si="2"/>
        <v>#REF!</v>
      </c>
      <c r="H75" s="106" t="e">
        <f>C75-[4]NFZ!$D75</f>
        <v>#REF!</v>
      </c>
    </row>
    <row r="76" spans="1:8" ht="42" customHeight="1" x14ac:dyDescent="0.4">
      <c r="A76" s="57" t="s">
        <v>27</v>
      </c>
      <c r="B76" s="58" t="s">
        <v>225</v>
      </c>
      <c r="C76" s="85" t="e">
        <f>CENTRALA!C56+'Razem OW'!C56</f>
        <v>#REF!</v>
      </c>
      <c r="D76" s="15" t="e">
        <f>CENTRALA!D56+'Razem OW'!D56</f>
        <v>#REF!</v>
      </c>
      <c r="E76" s="15" t="e">
        <f t="shared" si="1"/>
        <v>#REF!</v>
      </c>
      <c r="F76" s="102" t="e">
        <f t="shared" si="2"/>
        <v>#REF!</v>
      </c>
      <c r="H76" s="106" t="e">
        <f>C76-[4]NFZ!$D76</f>
        <v>#REF!</v>
      </c>
    </row>
    <row r="77" spans="1:8" ht="30" customHeight="1" x14ac:dyDescent="0.4">
      <c r="A77" s="57" t="s">
        <v>28</v>
      </c>
      <c r="B77" s="58" t="s">
        <v>29</v>
      </c>
      <c r="C77" s="15" t="e">
        <f>CENTRALA!C57+'Razem OW'!C57</f>
        <v>#REF!</v>
      </c>
      <c r="D77" s="15" t="e">
        <f>CENTRALA!D57+'Razem OW'!D57</f>
        <v>#REF!</v>
      </c>
      <c r="E77" s="15" t="e">
        <f t="shared" si="1"/>
        <v>#REF!</v>
      </c>
      <c r="F77" s="102" t="e">
        <f t="shared" si="2"/>
        <v>#REF!</v>
      </c>
      <c r="H77" s="106" t="e">
        <f>C77-[4]NFZ!$D77</f>
        <v>#REF!</v>
      </c>
    </row>
    <row r="78" spans="1:8" s="14" customFormat="1" ht="33" customHeight="1" x14ac:dyDescent="0.4">
      <c r="A78" s="72" t="s">
        <v>145</v>
      </c>
      <c r="B78" s="73" t="s">
        <v>229</v>
      </c>
      <c r="C78" s="13">
        <v>41538</v>
      </c>
      <c r="D78" s="13">
        <f>C78</f>
        <v>41538</v>
      </c>
      <c r="E78" s="13" t="str">
        <f t="shared" si="1"/>
        <v>-</v>
      </c>
      <c r="F78" s="101">
        <f t="shared" si="2"/>
        <v>1</v>
      </c>
      <c r="H78" s="106">
        <f>C78-[4]NFZ!$D78</f>
        <v>0</v>
      </c>
    </row>
    <row r="79" spans="1:8" s="14" customFormat="1" ht="33" customHeight="1" x14ac:dyDescent="0.4">
      <c r="A79" s="72" t="s">
        <v>147</v>
      </c>
      <c r="B79" s="73" t="s">
        <v>146</v>
      </c>
      <c r="C79" s="13" t="e">
        <f>C80+C81+C82+C83</f>
        <v>#REF!</v>
      </c>
      <c r="D79" s="13" t="e">
        <f>D80+D81+D82+D83</f>
        <v>#REF!</v>
      </c>
      <c r="E79" s="13" t="e">
        <f t="shared" ref="E79:E96" si="5">IF(C79=D79,"-",D79-C79)</f>
        <v>#REF!</v>
      </c>
      <c r="F79" s="101" t="e">
        <f t="shared" ref="F79:F96" si="6">IF(C79=0,"-",D79/C79)</f>
        <v>#REF!</v>
      </c>
      <c r="H79" s="106" t="e">
        <f>C79-[4]NFZ!$D79</f>
        <v>#REF!</v>
      </c>
    </row>
    <row r="80" spans="1:8" ht="47.25" customHeight="1" x14ac:dyDescent="0.4">
      <c r="A80" s="57" t="s">
        <v>93</v>
      </c>
      <c r="B80" s="58" t="s">
        <v>116</v>
      </c>
      <c r="C80" s="15" t="e">
        <f>CENTRALA!C59+'Razem OW'!C59</f>
        <v>#REF!</v>
      </c>
      <c r="D80" s="15" t="e">
        <f>CENTRALA!D59+'Razem OW'!D59</f>
        <v>#REF!</v>
      </c>
      <c r="E80" s="15" t="e">
        <f t="shared" si="5"/>
        <v>#REF!</v>
      </c>
      <c r="F80" s="102" t="e">
        <f t="shared" si="6"/>
        <v>#REF!</v>
      </c>
      <c r="H80" s="106" t="e">
        <f>C80-[4]NFZ!$D80</f>
        <v>#REF!</v>
      </c>
    </row>
    <row r="81" spans="1:8" ht="33.75" customHeight="1" x14ac:dyDescent="0.4">
      <c r="A81" s="57" t="s">
        <v>31</v>
      </c>
      <c r="B81" s="58" t="s">
        <v>59</v>
      </c>
      <c r="C81" s="15" t="e">
        <f>CENTRALA!C60+'Razem OW'!C60</f>
        <v>#REF!</v>
      </c>
      <c r="D81" s="15" t="e">
        <f>CENTRALA!D60+'Razem OW'!D60</f>
        <v>#REF!</v>
      </c>
      <c r="E81" s="15" t="e">
        <f t="shared" si="5"/>
        <v>#REF!</v>
      </c>
      <c r="F81" s="102" t="e">
        <f t="shared" si="6"/>
        <v>#REF!</v>
      </c>
      <c r="H81" s="106" t="e">
        <f>C81-[4]NFZ!$D81</f>
        <v>#REF!</v>
      </c>
    </row>
    <row r="82" spans="1:8" ht="30" customHeight="1" x14ac:dyDescent="0.4">
      <c r="A82" s="57" t="s">
        <v>32</v>
      </c>
      <c r="B82" s="58" t="s">
        <v>95</v>
      </c>
      <c r="C82" s="15" t="e">
        <f>CENTRALA!C61+'Razem OW'!C61</f>
        <v>#REF!</v>
      </c>
      <c r="D82" s="15" t="e">
        <f>CENTRALA!D61+'Razem OW'!D61</f>
        <v>#REF!</v>
      </c>
      <c r="E82" s="15" t="e">
        <f t="shared" si="5"/>
        <v>#REF!</v>
      </c>
      <c r="F82" s="102" t="e">
        <f t="shared" si="6"/>
        <v>#REF!</v>
      </c>
      <c r="H82" s="106" t="e">
        <f>C82-[4]NFZ!$D82</f>
        <v>#REF!</v>
      </c>
    </row>
    <row r="83" spans="1:8" ht="30" customHeight="1" x14ac:dyDescent="0.4">
      <c r="A83" s="57" t="s">
        <v>94</v>
      </c>
      <c r="B83" s="62" t="s">
        <v>96</v>
      </c>
      <c r="C83" s="15" t="e">
        <f>CENTRALA!C62+'Razem OW'!C62</f>
        <v>#REF!</v>
      </c>
      <c r="D83" s="15" t="e">
        <f>CENTRALA!D62+'Razem OW'!D62</f>
        <v>#REF!</v>
      </c>
      <c r="E83" s="15" t="e">
        <f t="shared" si="5"/>
        <v>#REF!</v>
      </c>
      <c r="F83" s="102" t="e">
        <f t="shared" si="6"/>
        <v>#REF!</v>
      </c>
      <c r="H83" s="106" t="e">
        <f>C83-[4]NFZ!$D83</f>
        <v>#REF!</v>
      </c>
    </row>
    <row r="84" spans="1:8" s="14" customFormat="1" ht="33" customHeight="1" x14ac:dyDescent="0.4">
      <c r="A84" s="72" t="s">
        <v>148</v>
      </c>
      <c r="B84" s="73" t="s">
        <v>119</v>
      </c>
      <c r="C84" s="13">
        <f>C85+C86</f>
        <v>31997</v>
      </c>
      <c r="D84" s="13">
        <f>D85+D86</f>
        <v>31997</v>
      </c>
      <c r="E84" s="13" t="str">
        <f t="shared" si="5"/>
        <v>-</v>
      </c>
      <c r="F84" s="101">
        <f t="shared" si="6"/>
        <v>1</v>
      </c>
      <c r="H84" s="106">
        <f>C84-[4]NFZ!$D84</f>
        <v>0</v>
      </c>
    </row>
    <row r="85" spans="1:8" ht="30" customHeight="1" x14ac:dyDescent="0.4">
      <c r="A85" s="57" t="s">
        <v>97</v>
      </c>
      <c r="B85" s="58" t="s">
        <v>98</v>
      </c>
      <c r="C85" s="15">
        <f>'[6]Pp-Pk_2011-2014 z prognozą 2011'!E81</f>
        <v>31997</v>
      </c>
      <c r="D85" s="15">
        <f t="shared" ref="D85:D93" si="7">C85</f>
        <v>31997</v>
      </c>
      <c r="E85" s="15" t="str">
        <f t="shared" si="5"/>
        <v>-</v>
      </c>
      <c r="F85" s="102">
        <f t="shared" si="6"/>
        <v>1</v>
      </c>
      <c r="H85" s="106">
        <f>C85-[4]NFZ!$D85</f>
        <v>0</v>
      </c>
    </row>
    <row r="86" spans="1:8" ht="30" customHeight="1" x14ac:dyDescent="0.4">
      <c r="A86" s="57" t="s">
        <v>99</v>
      </c>
      <c r="B86" s="62" t="s">
        <v>100</v>
      </c>
      <c r="C86" s="15">
        <f>'[6]Pp-Pk_2011-2014 z prognozą 2011'!E82</f>
        <v>0</v>
      </c>
      <c r="D86" s="15">
        <f t="shared" si="7"/>
        <v>0</v>
      </c>
      <c r="E86" s="15" t="str">
        <f t="shared" si="5"/>
        <v>-</v>
      </c>
      <c r="F86" s="102" t="str">
        <f t="shared" si="6"/>
        <v>-</v>
      </c>
      <c r="H86" s="106">
        <f>C86-[4]NFZ!$D86</f>
        <v>0</v>
      </c>
    </row>
    <row r="87" spans="1:8" s="14" customFormat="1" ht="39.75" customHeight="1" x14ac:dyDescent="0.4">
      <c r="A87" s="72" t="s">
        <v>149</v>
      </c>
      <c r="B87" s="73" t="s">
        <v>123</v>
      </c>
      <c r="C87" s="13" t="e">
        <f>CENTRALA!C63+'Razem OW'!C63</f>
        <v>#REF!</v>
      </c>
      <c r="D87" s="13" t="e">
        <f t="shared" si="7"/>
        <v>#REF!</v>
      </c>
      <c r="E87" s="13" t="e">
        <f t="shared" si="5"/>
        <v>#REF!</v>
      </c>
      <c r="F87" s="101" t="e">
        <f t="shared" si="6"/>
        <v>#REF!</v>
      </c>
      <c r="H87" s="106" t="e">
        <f>C87-[4]NFZ!$D87</f>
        <v>#REF!</v>
      </c>
    </row>
    <row r="88" spans="1:8" s="14" customFormat="1" ht="64.5" customHeight="1" x14ac:dyDescent="0.4">
      <c r="A88" s="72" t="s">
        <v>150</v>
      </c>
      <c r="B88" s="73" t="s">
        <v>109</v>
      </c>
      <c r="C88" s="13" t="e">
        <f>C56-C57+C78-C79+C84-C87</f>
        <v>#REF!</v>
      </c>
      <c r="D88" s="13" t="e">
        <f>D56-D57+D78-D79+D84-D87</f>
        <v>#REF!</v>
      </c>
      <c r="E88" s="13" t="e">
        <f t="shared" si="5"/>
        <v>#REF!</v>
      </c>
      <c r="F88" s="101" t="e">
        <f t="shared" si="6"/>
        <v>#REF!</v>
      </c>
      <c r="H88" s="106" t="e">
        <f>C88-[4]NFZ!$D88</f>
        <v>#REF!</v>
      </c>
    </row>
    <row r="89" spans="1:8" s="14" customFormat="1" ht="33" customHeight="1" x14ac:dyDescent="0.4">
      <c r="A89" s="72" t="s">
        <v>151</v>
      </c>
      <c r="B89" s="73" t="s">
        <v>117</v>
      </c>
      <c r="C89" s="13">
        <f>C90-C91</f>
        <v>0</v>
      </c>
      <c r="D89" s="13">
        <f>D90-D91</f>
        <v>0</v>
      </c>
      <c r="E89" s="13" t="str">
        <f t="shared" si="5"/>
        <v>-</v>
      </c>
      <c r="F89" s="101" t="str">
        <f t="shared" si="6"/>
        <v>-</v>
      </c>
      <c r="H89" s="106">
        <f>C89-[4]NFZ!$D89</f>
        <v>0</v>
      </c>
    </row>
    <row r="90" spans="1:8" ht="30" customHeight="1" x14ac:dyDescent="0.4">
      <c r="A90" s="57" t="s">
        <v>102</v>
      </c>
      <c r="B90" s="58" t="s">
        <v>103</v>
      </c>
      <c r="C90" s="15">
        <v>0</v>
      </c>
      <c r="D90" s="15">
        <f t="shared" si="7"/>
        <v>0</v>
      </c>
      <c r="E90" s="15" t="str">
        <f t="shared" si="5"/>
        <v>-</v>
      </c>
      <c r="F90" s="102" t="str">
        <f t="shared" si="6"/>
        <v>-</v>
      </c>
      <c r="H90" s="106">
        <f>C90-[4]NFZ!$D90</f>
        <v>0</v>
      </c>
    </row>
    <row r="91" spans="1:8" ht="30" customHeight="1" x14ac:dyDescent="0.4">
      <c r="A91" s="57" t="s">
        <v>104</v>
      </c>
      <c r="B91" s="58" t="s">
        <v>105</v>
      </c>
      <c r="C91" s="15">
        <v>0</v>
      </c>
      <c r="D91" s="15">
        <f t="shared" si="7"/>
        <v>0</v>
      </c>
      <c r="E91" s="15" t="str">
        <f t="shared" si="5"/>
        <v>-</v>
      </c>
      <c r="F91" s="102" t="str">
        <f t="shared" si="6"/>
        <v>-</v>
      </c>
      <c r="H91" s="106">
        <f>C91-[4]NFZ!$D91</f>
        <v>0</v>
      </c>
    </row>
    <row r="92" spans="1:8" s="19" customFormat="1" ht="33" customHeight="1" x14ac:dyDescent="0.4">
      <c r="A92" s="72" t="s">
        <v>152</v>
      </c>
      <c r="B92" s="74" t="s">
        <v>118</v>
      </c>
      <c r="C92" s="76" t="e">
        <f>C88+C89</f>
        <v>#REF!</v>
      </c>
      <c r="D92" s="76" t="e">
        <f>D88+D89</f>
        <v>#REF!</v>
      </c>
      <c r="E92" s="76" t="e">
        <f t="shared" si="5"/>
        <v>#REF!</v>
      </c>
      <c r="F92" s="105" t="e">
        <f t="shared" si="6"/>
        <v>#REF!</v>
      </c>
      <c r="H92" s="106" t="e">
        <f>C92-[4]NFZ!$D92</f>
        <v>#REF!</v>
      </c>
    </row>
    <row r="93" spans="1:8" s="19" customFormat="1" ht="69" customHeight="1" x14ac:dyDescent="0.4">
      <c r="A93" s="72" t="s">
        <v>153</v>
      </c>
      <c r="B93" s="74" t="s">
        <v>106</v>
      </c>
      <c r="C93" s="76">
        <v>0</v>
      </c>
      <c r="D93" s="76">
        <f t="shared" si="7"/>
        <v>0</v>
      </c>
      <c r="E93" s="76" t="str">
        <f t="shared" si="5"/>
        <v>-</v>
      </c>
      <c r="F93" s="105" t="str">
        <f t="shared" si="6"/>
        <v>-</v>
      </c>
      <c r="H93" s="106">
        <f>C93-[4]NFZ!$D93</f>
        <v>0</v>
      </c>
    </row>
    <row r="94" spans="1:8" s="19" customFormat="1" ht="33" customHeight="1" x14ac:dyDescent="0.4">
      <c r="A94" s="72" t="s">
        <v>154</v>
      </c>
      <c r="B94" s="74" t="s">
        <v>124</v>
      </c>
      <c r="C94" s="76" t="e">
        <f>C92-C93</f>
        <v>#REF!</v>
      </c>
      <c r="D94" s="76" t="e">
        <f>D92-D93</f>
        <v>#REF!</v>
      </c>
      <c r="E94" s="76" t="e">
        <f t="shared" si="5"/>
        <v>#REF!</v>
      </c>
      <c r="F94" s="105" t="e">
        <f t="shared" si="6"/>
        <v>#REF!</v>
      </c>
      <c r="H94" s="106" t="e">
        <f>C94-[4]NFZ!$D94</f>
        <v>#REF!</v>
      </c>
    </row>
    <row r="95" spans="1:8" s="19" customFormat="1" ht="33" customHeight="1" x14ac:dyDescent="0.4">
      <c r="A95" s="55" t="s">
        <v>155</v>
      </c>
      <c r="B95" s="75" t="s">
        <v>107</v>
      </c>
      <c r="C95" s="76">
        <f>C7+C13+C20+C21+C22+C23+C78+C84</f>
        <v>64504994</v>
      </c>
      <c r="D95" s="76">
        <f>D7+D13+D20+D21+D22+D23+D78+D84</f>
        <v>64504994</v>
      </c>
      <c r="E95" s="76" t="str">
        <f t="shared" si="5"/>
        <v>-</v>
      </c>
      <c r="F95" s="105">
        <f t="shared" si="6"/>
        <v>1</v>
      </c>
      <c r="H95" s="106">
        <f>C95-[4]NFZ!$D95</f>
        <v>0</v>
      </c>
    </row>
    <row r="96" spans="1:8" s="19" customFormat="1" ht="33" customHeight="1" x14ac:dyDescent="0.4">
      <c r="A96" s="72" t="s">
        <v>156</v>
      </c>
      <c r="B96" s="74" t="s">
        <v>108</v>
      </c>
      <c r="C96" s="76" t="e">
        <f>C10+C16+C25+C26+C53+C54+C57+C79+C87</f>
        <v>#REF!</v>
      </c>
      <c r="D96" s="76" t="e">
        <f>D10+D16+D25+D26+D53+D54+D57+D79+D87</f>
        <v>#REF!</v>
      </c>
      <c r="E96" s="76" t="e">
        <f t="shared" si="5"/>
        <v>#REF!</v>
      </c>
      <c r="F96" s="105" t="e">
        <f t="shared" si="6"/>
        <v>#REF!</v>
      </c>
      <c r="H96" s="106" t="e">
        <f>C96-[4]NFZ!$D96</f>
        <v>#REF!</v>
      </c>
    </row>
    <row r="97" spans="3:3" ht="26.25" x14ac:dyDescent="0.2">
      <c r="C97" s="20"/>
    </row>
    <row r="98" spans="3:3" ht="26.25" x14ac:dyDescent="0.2">
      <c r="C98" s="20"/>
    </row>
    <row r="99" spans="3:3" ht="26.25" x14ac:dyDescent="0.2">
      <c r="C99" s="20"/>
    </row>
    <row r="100" spans="3:3" ht="26.25" x14ac:dyDescent="0.2">
      <c r="C100" s="20"/>
    </row>
    <row r="101" spans="3:3" ht="26.25" x14ac:dyDescent="0.2">
      <c r="C101" s="20"/>
    </row>
    <row r="102" spans="3:3" ht="26.25" x14ac:dyDescent="0.2">
      <c r="C102" s="20"/>
    </row>
    <row r="103" spans="3:3" ht="26.25" x14ac:dyDescent="0.2">
      <c r="C103" s="20"/>
    </row>
    <row r="104" spans="3:3" ht="26.25" x14ac:dyDescent="0.2">
      <c r="C104" s="20"/>
    </row>
    <row r="105" spans="3:3" ht="26.25" x14ac:dyDescent="0.2">
      <c r="C105" s="20"/>
    </row>
    <row r="106" spans="3:3" ht="26.25" x14ac:dyDescent="0.2">
      <c r="C106" s="20"/>
    </row>
    <row r="107" spans="3:3" ht="26.25" x14ac:dyDescent="0.2">
      <c r="C107" s="20"/>
    </row>
    <row r="108" spans="3:3" ht="26.25" x14ac:dyDescent="0.2">
      <c r="C108" s="20"/>
    </row>
    <row r="109" spans="3:3" ht="26.25" x14ac:dyDescent="0.2">
      <c r="C109" s="20"/>
    </row>
    <row r="110" spans="3:3" ht="26.25" x14ac:dyDescent="0.2">
      <c r="C110" s="20"/>
    </row>
  </sheetData>
  <mergeCells count="8">
    <mergeCell ref="E4:E5"/>
    <mergeCell ref="F4:F5"/>
    <mergeCell ref="A1:F1"/>
    <mergeCell ref="A4:A5"/>
    <mergeCell ref="B4:B5"/>
    <mergeCell ref="C4:C5"/>
    <mergeCell ref="D4:D5"/>
    <mergeCell ref="A2:C2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42" fitToHeight="2" orientation="portrait" r:id="rId1"/>
  <headerFooter alignWithMargins="0">
    <oddFooter>&amp;R&amp;20&amp;P</oddFooter>
  </headerFooter>
  <rowBreaks count="1" manualBreakCount="1">
    <brk id="55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9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140625" style="2"/>
    <col min="2" max="2" width="117.28515625" style="2" customWidth="1"/>
    <col min="3" max="6" width="25.7109375" style="2" customWidth="1"/>
    <col min="7" max="7" width="9.140625" style="2" customWidth="1"/>
    <col min="8" max="8" width="19.140625" style="2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67</v>
      </c>
      <c r="B2" s="109"/>
      <c r="C2" s="109"/>
      <c r="D2" s="110"/>
    </row>
    <row r="3" spans="1:8" ht="33" customHeight="1" x14ac:dyDescent="0.2">
      <c r="A3" s="1"/>
      <c r="B3" s="78"/>
      <c r="C3" s="93"/>
      <c r="D3" s="93"/>
      <c r="E3" s="93" t="str">
        <f>NFZ!E3</f>
        <v>w tys. zł</v>
      </c>
    </row>
    <row r="4" spans="1:8" s="6" customFormat="1" ht="33" customHeight="1" x14ac:dyDescent="0.2">
      <c r="A4" s="145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6">
        <f>C8+C9+C10+C15+C16+C17+C18+C19+C20+C21+C22+C23+C24+C25+C29+C30+C32+C33</f>
        <v>463886</v>
      </c>
      <c r="D7" s="16">
        <f>D8+D9+D10+D15+D16+D17+D18+D19+D20+D21+D22+D23+D24+D25+D29+D30+D32+D33</f>
        <v>463886</v>
      </c>
      <c r="E7" s="13" t="str">
        <f>IF(C7=D7,"-",D7-C7)</f>
        <v>-</v>
      </c>
      <c r="F7" s="94">
        <f>IF(C7=0,"-",D7/C7)</f>
        <v>1</v>
      </c>
      <c r="H7" s="107">
        <f>C7-[4]CENTRALA!$D7</f>
        <v>0</v>
      </c>
    </row>
    <row r="8" spans="1:8" ht="31.5" customHeight="1" x14ac:dyDescent="0.2">
      <c r="A8" s="31" t="s">
        <v>1</v>
      </c>
      <c r="B8" s="37" t="s">
        <v>128</v>
      </c>
      <c r="C8" s="27">
        <v>0</v>
      </c>
      <c r="D8" s="27">
        <f>C8</f>
        <v>0</v>
      </c>
      <c r="E8" s="100" t="str">
        <f t="shared" ref="E8:E63" si="0">IF(C8=D8,"-",D8-C8)</f>
        <v>-</v>
      </c>
      <c r="F8" s="95" t="str">
        <f t="shared" ref="F8:F63" si="1">IF(C8=0,"-",D8/C8)</f>
        <v>-</v>
      </c>
      <c r="H8" s="107">
        <f>C8-[4]CENTRALA!$D8</f>
        <v>0</v>
      </c>
    </row>
    <row r="9" spans="1:8" ht="31.5" customHeight="1" x14ac:dyDescent="0.2">
      <c r="A9" s="31" t="s">
        <v>2</v>
      </c>
      <c r="B9" s="37" t="s">
        <v>129</v>
      </c>
      <c r="C9" s="27">
        <v>0</v>
      </c>
      <c r="D9" s="27">
        <f t="shared" ref="D9:D35" si="2">C9</f>
        <v>0</v>
      </c>
      <c r="E9" s="100" t="str">
        <f t="shared" si="0"/>
        <v>-</v>
      </c>
      <c r="F9" s="95" t="str">
        <f t="shared" si="1"/>
        <v>-</v>
      </c>
      <c r="H9" s="107">
        <f>C9-[4]CENTRALA!$D9</f>
        <v>0</v>
      </c>
    </row>
    <row r="10" spans="1:8" ht="31.5" customHeight="1" x14ac:dyDescent="0.2">
      <c r="A10" s="31" t="s">
        <v>3</v>
      </c>
      <c r="B10" s="37" t="s">
        <v>126</v>
      </c>
      <c r="C10" s="27">
        <v>0</v>
      </c>
      <c r="D10" s="27">
        <f t="shared" si="2"/>
        <v>0</v>
      </c>
      <c r="E10" s="100" t="str">
        <f t="shared" si="0"/>
        <v>-</v>
      </c>
      <c r="F10" s="95" t="str">
        <f t="shared" si="1"/>
        <v>-</v>
      </c>
      <c r="H10" s="107">
        <f>C10-[4]CENTRALA!$D10</f>
        <v>0</v>
      </c>
    </row>
    <row r="11" spans="1:8" ht="31.5" customHeight="1" x14ac:dyDescent="0.2">
      <c r="A11" s="30" t="s">
        <v>60</v>
      </c>
      <c r="B11" s="36" t="s">
        <v>202</v>
      </c>
      <c r="C11" s="27">
        <v>0</v>
      </c>
      <c r="D11" s="27">
        <f t="shared" si="2"/>
        <v>0</v>
      </c>
      <c r="E11" s="100" t="str">
        <f t="shared" si="0"/>
        <v>-</v>
      </c>
      <c r="F11" s="95" t="str">
        <f t="shared" si="1"/>
        <v>-</v>
      </c>
      <c r="H11" s="107">
        <f>C11-[4]CENTRALA!$D11</f>
        <v>0</v>
      </c>
    </row>
    <row r="12" spans="1:8" ht="31.5" customHeight="1" x14ac:dyDescent="0.2">
      <c r="A12" s="30" t="s">
        <v>203</v>
      </c>
      <c r="B12" s="36" t="s">
        <v>206</v>
      </c>
      <c r="C12" s="27">
        <v>0</v>
      </c>
      <c r="D12" s="27">
        <f t="shared" ref="D12:D14" si="3">C12</f>
        <v>0</v>
      </c>
      <c r="E12" s="100" t="str">
        <f t="shared" ref="E12:E14" si="4">IF(C12=D12,"-",D12-C12)</f>
        <v>-</v>
      </c>
      <c r="F12" s="95" t="str">
        <f t="shared" ref="F12:F14" si="5">IF(C12=0,"-",D12/C12)</f>
        <v>-</v>
      </c>
      <c r="H12" s="107">
        <f>C12-[4]CENTRALA!$D12</f>
        <v>0</v>
      </c>
    </row>
    <row r="13" spans="1:8" ht="31.5" customHeight="1" x14ac:dyDescent="0.2">
      <c r="A13" s="30" t="s">
        <v>204</v>
      </c>
      <c r="B13" s="36" t="s">
        <v>207</v>
      </c>
      <c r="C13" s="27">
        <v>0</v>
      </c>
      <c r="D13" s="27">
        <f t="shared" si="3"/>
        <v>0</v>
      </c>
      <c r="E13" s="100" t="str">
        <f t="shared" si="4"/>
        <v>-</v>
      </c>
      <c r="F13" s="95" t="str">
        <f t="shared" si="5"/>
        <v>-</v>
      </c>
      <c r="H13" s="107">
        <f>C13-[4]CENTRALA!$D13</f>
        <v>0</v>
      </c>
    </row>
    <row r="14" spans="1:8" ht="31.5" customHeight="1" x14ac:dyDescent="0.2">
      <c r="A14" s="30" t="s">
        <v>205</v>
      </c>
      <c r="B14" s="36" t="s">
        <v>208</v>
      </c>
      <c r="C14" s="27">
        <v>0</v>
      </c>
      <c r="D14" s="27">
        <f t="shared" si="3"/>
        <v>0</v>
      </c>
      <c r="E14" s="100" t="str">
        <f t="shared" si="4"/>
        <v>-</v>
      </c>
      <c r="F14" s="95" t="str">
        <f t="shared" si="5"/>
        <v>-</v>
      </c>
      <c r="H14" s="107">
        <f>C14-[4]CENTRALA!$D14</f>
        <v>0</v>
      </c>
    </row>
    <row r="15" spans="1:8" ht="31.5" customHeight="1" x14ac:dyDescent="0.2">
      <c r="A15" s="31" t="s">
        <v>4</v>
      </c>
      <c r="B15" s="37" t="s">
        <v>135</v>
      </c>
      <c r="C15" s="27">
        <v>0</v>
      </c>
      <c r="D15" s="27">
        <f t="shared" si="2"/>
        <v>0</v>
      </c>
      <c r="E15" s="100" t="str">
        <f t="shared" si="0"/>
        <v>-</v>
      </c>
      <c r="F15" s="95" t="str">
        <f t="shared" si="1"/>
        <v>-</v>
      </c>
      <c r="H15" s="107">
        <f>C15-[4]CENTRALA!$D15</f>
        <v>0</v>
      </c>
    </row>
    <row r="16" spans="1:8" ht="31.5" customHeight="1" x14ac:dyDescent="0.2">
      <c r="A16" s="31" t="s">
        <v>5</v>
      </c>
      <c r="B16" s="37" t="s">
        <v>130</v>
      </c>
      <c r="C16" s="27">
        <v>0</v>
      </c>
      <c r="D16" s="27">
        <f t="shared" si="2"/>
        <v>0</v>
      </c>
      <c r="E16" s="100" t="str">
        <f t="shared" si="0"/>
        <v>-</v>
      </c>
      <c r="F16" s="95" t="str">
        <f t="shared" si="1"/>
        <v>-</v>
      </c>
      <c r="H16" s="107">
        <f>C16-[4]CENTRALA!$D16</f>
        <v>0</v>
      </c>
    </row>
    <row r="17" spans="1:8" ht="31.5" customHeight="1" x14ac:dyDescent="0.2">
      <c r="A17" s="31" t="s">
        <v>6</v>
      </c>
      <c r="B17" s="37" t="s">
        <v>137</v>
      </c>
      <c r="C17" s="27">
        <v>0</v>
      </c>
      <c r="D17" s="27">
        <f t="shared" si="2"/>
        <v>0</v>
      </c>
      <c r="E17" s="100" t="str">
        <f t="shared" si="0"/>
        <v>-</v>
      </c>
      <c r="F17" s="95" t="str">
        <f t="shared" si="1"/>
        <v>-</v>
      </c>
      <c r="H17" s="107">
        <f>C17-[4]CENTRALA!$D17</f>
        <v>0</v>
      </c>
    </row>
    <row r="18" spans="1:8" ht="31.5" customHeight="1" x14ac:dyDescent="0.2">
      <c r="A18" s="31" t="s">
        <v>7</v>
      </c>
      <c r="B18" s="37" t="s">
        <v>136</v>
      </c>
      <c r="C18" s="27">
        <v>0</v>
      </c>
      <c r="D18" s="27">
        <f t="shared" si="2"/>
        <v>0</v>
      </c>
      <c r="E18" s="100" t="str">
        <f t="shared" si="0"/>
        <v>-</v>
      </c>
      <c r="F18" s="95" t="str">
        <f t="shared" si="1"/>
        <v>-</v>
      </c>
      <c r="H18" s="107">
        <f>C18-[4]CENTRALA!$D18</f>
        <v>0</v>
      </c>
    </row>
    <row r="19" spans="1:8" ht="31.5" customHeight="1" x14ac:dyDescent="0.2">
      <c r="A19" s="31" t="s">
        <v>8</v>
      </c>
      <c r="B19" s="37" t="s">
        <v>131</v>
      </c>
      <c r="C19" s="27">
        <v>0</v>
      </c>
      <c r="D19" s="27">
        <f t="shared" si="2"/>
        <v>0</v>
      </c>
      <c r="E19" s="100" t="str">
        <f t="shared" si="0"/>
        <v>-</v>
      </c>
      <c r="F19" s="95" t="str">
        <f t="shared" si="1"/>
        <v>-</v>
      </c>
      <c r="H19" s="107">
        <f>C19-[4]CENTRALA!$D19</f>
        <v>0</v>
      </c>
    </row>
    <row r="20" spans="1:8" ht="31.5" customHeight="1" x14ac:dyDescent="0.2">
      <c r="A20" s="31" t="s">
        <v>9</v>
      </c>
      <c r="B20" s="37" t="s">
        <v>132</v>
      </c>
      <c r="C20" s="27">
        <v>0</v>
      </c>
      <c r="D20" s="27">
        <f t="shared" si="2"/>
        <v>0</v>
      </c>
      <c r="E20" s="100" t="str">
        <f t="shared" si="0"/>
        <v>-</v>
      </c>
      <c r="F20" s="95" t="str">
        <f t="shared" si="1"/>
        <v>-</v>
      </c>
      <c r="H20" s="107">
        <f>C20-[4]CENTRALA!$D20</f>
        <v>0</v>
      </c>
    </row>
    <row r="21" spans="1:8" ht="31.5" customHeight="1" x14ac:dyDescent="0.2">
      <c r="A21" s="31" t="s">
        <v>10</v>
      </c>
      <c r="B21" s="37" t="s">
        <v>138</v>
      </c>
      <c r="C21" s="27">
        <v>0</v>
      </c>
      <c r="D21" s="27">
        <f t="shared" si="2"/>
        <v>0</v>
      </c>
      <c r="E21" s="100" t="str">
        <f t="shared" si="0"/>
        <v>-</v>
      </c>
      <c r="F21" s="95" t="str">
        <f t="shared" si="1"/>
        <v>-</v>
      </c>
      <c r="H21" s="107">
        <f>C21-[4]CENTRALA!$D21</f>
        <v>0</v>
      </c>
    </row>
    <row r="22" spans="1:8" ht="46.5" customHeight="1" x14ac:dyDescent="0.2">
      <c r="A22" s="31" t="s">
        <v>11</v>
      </c>
      <c r="B22" s="37" t="s">
        <v>133</v>
      </c>
      <c r="C22" s="27">
        <v>0</v>
      </c>
      <c r="D22" s="27">
        <f t="shared" si="2"/>
        <v>0</v>
      </c>
      <c r="E22" s="100" t="str">
        <f t="shared" si="0"/>
        <v>-</v>
      </c>
      <c r="F22" s="95" t="str">
        <f t="shared" si="1"/>
        <v>-</v>
      </c>
      <c r="H22" s="107">
        <f>C22-[4]CENTRALA!$D22</f>
        <v>0</v>
      </c>
    </row>
    <row r="23" spans="1:8" ht="31.5" customHeight="1" x14ac:dyDescent="0.2">
      <c r="A23" s="31" t="s">
        <v>12</v>
      </c>
      <c r="B23" s="37" t="s">
        <v>234</v>
      </c>
      <c r="C23" s="27">
        <v>0</v>
      </c>
      <c r="D23" s="27">
        <f t="shared" si="2"/>
        <v>0</v>
      </c>
      <c r="E23" s="100" t="str">
        <f t="shared" si="0"/>
        <v>-</v>
      </c>
      <c r="F23" s="95" t="str">
        <f t="shared" si="1"/>
        <v>-</v>
      </c>
      <c r="H23" s="107">
        <f>C23-[4]CENTRALA!$D23</f>
        <v>0</v>
      </c>
    </row>
    <row r="24" spans="1:8" ht="26.25" x14ac:dyDescent="0.2">
      <c r="A24" s="31" t="s">
        <v>14</v>
      </c>
      <c r="B24" s="37" t="s">
        <v>210</v>
      </c>
      <c r="C24" s="27">
        <v>0</v>
      </c>
      <c r="D24" s="27">
        <f t="shared" si="2"/>
        <v>0</v>
      </c>
      <c r="E24" s="100" t="str">
        <f t="shared" si="0"/>
        <v>-</v>
      </c>
      <c r="F24" s="95" t="str">
        <f t="shared" si="1"/>
        <v>-</v>
      </c>
      <c r="H24" s="107">
        <f>C24-[4]CENTRALA!$D24</f>
        <v>0</v>
      </c>
    </row>
    <row r="25" spans="1:8" ht="31.5" customHeight="1" x14ac:dyDescent="0.2">
      <c r="A25" s="32" t="s">
        <v>15</v>
      </c>
      <c r="B25" s="81" t="s">
        <v>211</v>
      </c>
      <c r="C25" s="27">
        <v>0</v>
      </c>
      <c r="D25" s="27">
        <f t="shared" si="2"/>
        <v>0</v>
      </c>
      <c r="E25" s="100" t="str">
        <f t="shared" si="0"/>
        <v>-</v>
      </c>
      <c r="F25" s="95" t="str">
        <f t="shared" si="1"/>
        <v>-</v>
      </c>
      <c r="H25" s="107">
        <f>C25-[4]CENTRALA!$D25</f>
        <v>0</v>
      </c>
    </row>
    <row r="26" spans="1:8" ht="31.5" x14ac:dyDescent="0.2">
      <c r="A26" s="30" t="s">
        <v>139</v>
      </c>
      <c r="B26" s="36" t="s">
        <v>213</v>
      </c>
      <c r="C26" s="27">
        <v>0</v>
      </c>
      <c r="D26" s="27">
        <f t="shared" si="2"/>
        <v>0</v>
      </c>
      <c r="E26" s="100" t="str">
        <f t="shared" si="0"/>
        <v>-</v>
      </c>
      <c r="F26" s="95" t="str">
        <f t="shared" si="1"/>
        <v>-</v>
      </c>
      <c r="H26" s="107">
        <f>C26-[4]CENTRALA!$D26</f>
        <v>0</v>
      </c>
    </row>
    <row r="27" spans="1:8" ht="31.5" customHeight="1" x14ac:dyDescent="0.2">
      <c r="A27" s="30" t="s">
        <v>212</v>
      </c>
      <c r="B27" s="36" t="s">
        <v>215</v>
      </c>
      <c r="C27" s="27">
        <v>0</v>
      </c>
      <c r="D27" s="27">
        <f t="shared" ref="D27:D28" si="6">C27</f>
        <v>0</v>
      </c>
      <c r="E27" s="100" t="str">
        <f t="shared" ref="E27:E28" si="7">IF(C27=D27,"-",D27-C27)</f>
        <v>-</v>
      </c>
      <c r="F27" s="95" t="str">
        <f t="shared" ref="F27:F28" si="8">IF(C27=0,"-",D27/C27)</f>
        <v>-</v>
      </c>
      <c r="H27" s="107">
        <f>C27-[4]CENTRALA!$D27</f>
        <v>0</v>
      </c>
    </row>
    <row r="28" spans="1:8" ht="31.5" customHeight="1" x14ac:dyDescent="0.2">
      <c r="A28" s="30" t="s">
        <v>216</v>
      </c>
      <c r="B28" s="36" t="s">
        <v>214</v>
      </c>
      <c r="C28" s="27">
        <v>0</v>
      </c>
      <c r="D28" s="27">
        <f t="shared" si="6"/>
        <v>0</v>
      </c>
      <c r="E28" s="100" t="str">
        <f t="shared" si="7"/>
        <v>-</v>
      </c>
      <c r="F28" s="95" t="str">
        <f t="shared" si="8"/>
        <v>-</v>
      </c>
      <c r="H28" s="107">
        <f>C28-[4]CENTRALA!$D28</f>
        <v>0</v>
      </c>
    </row>
    <row r="29" spans="1:8" ht="33" customHeight="1" x14ac:dyDescent="0.2">
      <c r="A29" s="33" t="s">
        <v>16</v>
      </c>
      <c r="B29" s="38" t="s">
        <v>113</v>
      </c>
      <c r="C29" s="27">
        <v>457250</v>
      </c>
      <c r="D29" s="27">
        <f t="shared" si="2"/>
        <v>457250</v>
      </c>
      <c r="E29" s="100" t="str">
        <f t="shared" si="0"/>
        <v>-</v>
      </c>
      <c r="F29" s="95">
        <f t="shared" si="1"/>
        <v>1</v>
      </c>
      <c r="H29" s="107">
        <f>C29-[4]CENTRALA!$D29</f>
        <v>0</v>
      </c>
    </row>
    <row r="30" spans="1:8" ht="41.25" customHeight="1" x14ac:dyDescent="0.2">
      <c r="A30" s="33" t="s">
        <v>110</v>
      </c>
      <c r="B30" s="39" t="s">
        <v>217</v>
      </c>
      <c r="C30" s="27">
        <v>6636</v>
      </c>
      <c r="D30" s="27">
        <f t="shared" si="2"/>
        <v>6636</v>
      </c>
      <c r="E30" s="100" t="str">
        <f t="shared" si="0"/>
        <v>-</v>
      </c>
      <c r="F30" s="95">
        <f t="shared" si="1"/>
        <v>1</v>
      </c>
      <c r="H30" s="107">
        <f>C30-[4]CENTRALA!$D30</f>
        <v>0</v>
      </c>
    </row>
    <row r="31" spans="1:8" ht="41.25" customHeight="1" x14ac:dyDescent="0.2">
      <c r="A31" s="30" t="s">
        <v>218</v>
      </c>
      <c r="B31" s="36" t="s">
        <v>219</v>
      </c>
      <c r="C31" s="27">
        <v>0</v>
      </c>
      <c r="D31" s="27">
        <f t="shared" ref="D31" si="9">C31</f>
        <v>0</v>
      </c>
      <c r="E31" s="100" t="str">
        <f t="shared" ref="E31" si="10">IF(C31=D31,"-",D31-C31)</f>
        <v>-</v>
      </c>
      <c r="F31" s="95" t="str">
        <f t="shared" ref="F31" si="11">IF(C31=0,"-",D31/C31)</f>
        <v>-</v>
      </c>
      <c r="H31" s="107">
        <f>C31-[4]CENTRALA!$D31</f>
        <v>0</v>
      </c>
    </row>
    <row r="32" spans="1:8" ht="33" customHeight="1" x14ac:dyDescent="0.2">
      <c r="A32" s="33" t="s">
        <v>111</v>
      </c>
      <c r="B32" s="39" t="s">
        <v>114</v>
      </c>
      <c r="C32" s="27">
        <v>0</v>
      </c>
      <c r="D32" s="27">
        <f t="shared" si="2"/>
        <v>0</v>
      </c>
      <c r="E32" s="100" t="str">
        <f t="shared" si="0"/>
        <v>-</v>
      </c>
      <c r="F32" s="95" t="str">
        <f t="shared" si="1"/>
        <v>-</v>
      </c>
      <c r="H32" s="107">
        <f>C32-[4]CENTRALA!$D32</f>
        <v>0</v>
      </c>
    </row>
    <row r="33" spans="1:8" ht="33" customHeight="1" x14ac:dyDescent="0.2">
      <c r="A33" s="33" t="s">
        <v>112</v>
      </c>
      <c r="B33" s="39" t="s">
        <v>235</v>
      </c>
      <c r="C33" s="27">
        <v>0</v>
      </c>
      <c r="D33" s="27">
        <f t="shared" si="2"/>
        <v>0</v>
      </c>
      <c r="E33" s="100" t="str">
        <f t="shared" si="0"/>
        <v>-</v>
      </c>
      <c r="F33" s="95" t="str">
        <f t="shared" si="1"/>
        <v>-</v>
      </c>
      <c r="H33" s="107">
        <f>C33-[4]CENTRALA!$D33</f>
        <v>0</v>
      </c>
    </row>
    <row r="34" spans="1:8" s="5" customFormat="1" ht="31.5" customHeight="1" x14ac:dyDescent="0.2">
      <c r="A34" s="34" t="s">
        <v>63</v>
      </c>
      <c r="B34" s="40" t="s">
        <v>64</v>
      </c>
      <c r="C34" s="83">
        <v>0</v>
      </c>
      <c r="D34" s="83">
        <f t="shared" si="2"/>
        <v>0</v>
      </c>
      <c r="E34" s="15" t="str">
        <f t="shared" si="0"/>
        <v>-</v>
      </c>
      <c r="F34" s="96" t="str">
        <f t="shared" si="1"/>
        <v>-</v>
      </c>
      <c r="H34" s="107">
        <f>C34-[4]CENTRALA!$D34</f>
        <v>0</v>
      </c>
    </row>
    <row r="35" spans="1:8" s="5" customFormat="1" ht="31.5" customHeight="1" x14ac:dyDescent="0.2">
      <c r="A35" s="34" t="s">
        <v>62</v>
      </c>
      <c r="B35" s="40" t="s">
        <v>65</v>
      </c>
      <c r="C35" s="84">
        <v>0</v>
      </c>
      <c r="D35" s="84">
        <f t="shared" si="2"/>
        <v>0</v>
      </c>
      <c r="E35" s="15" t="str">
        <f t="shared" si="0"/>
        <v>-</v>
      </c>
      <c r="F35" s="96" t="str">
        <f t="shared" si="1"/>
        <v>-</v>
      </c>
      <c r="H35" s="107">
        <f>C35-[4]CENTRALA!$D35</f>
        <v>0</v>
      </c>
    </row>
    <row r="36" spans="1:8" s="5" customFormat="1" ht="42.75" customHeight="1" x14ac:dyDescent="0.2">
      <c r="A36" s="34" t="s">
        <v>220</v>
      </c>
      <c r="B36" s="40" t="s">
        <v>221</v>
      </c>
      <c r="C36" s="89">
        <f>C12+C14+C25+C31</f>
        <v>0</v>
      </c>
      <c r="D36" s="89">
        <f>D12+D14+D25+D31</f>
        <v>0</v>
      </c>
      <c r="E36" s="15" t="str">
        <f t="shared" si="0"/>
        <v>-</v>
      </c>
      <c r="F36" s="96" t="str">
        <f t="shared" si="1"/>
        <v>-</v>
      </c>
      <c r="H36" s="107">
        <f>C36-[4]CENTRALA!$D36</f>
        <v>0</v>
      </c>
    </row>
    <row r="37" spans="1:8" s="3" customFormat="1" ht="30" customHeight="1" x14ac:dyDescent="0.2">
      <c r="A37" s="28" t="s">
        <v>17</v>
      </c>
      <c r="B37" s="48" t="s">
        <v>232</v>
      </c>
      <c r="C37" s="26">
        <f>C38+C39+C40+C48+C50+C56+C57+C55</f>
        <v>187735</v>
      </c>
      <c r="D37" s="26">
        <f>D38+D39+D40+D48+D50+D56+D57+D55</f>
        <v>187735</v>
      </c>
      <c r="E37" s="13" t="str">
        <f t="shared" si="0"/>
        <v>-</v>
      </c>
      <c r="F37" s="97">
        <f t="shared" si="1"/>
        <v>1</v>
      </c>
      <c r="H37" s="107">
        <f>C37-[4]CENTRALA!$D37</f>
        <v>0</v>
      </c>
    </row>
    <row r="38" spans="1:8" ht="28.5" customHeight="1" x14ac:dyDescent="0.2">
      <c r="A38" s="33" t="s">
        <v>18</v>
      </c>
      <c r="B38" s="42" t="s">
        <v>19</v>
      </c>
      <c r="C38" s="90">
        <v>5039</v>
      </c>
      <c r="D38" s="90">
        <f>C38</f>
        <v>5039</v>
      </c>
      <c r="E38" s="100" t="str">
        <f t="shared" si="0"/>
        <v>-</v>
      </c>
      <c r="F38" s="95">
        <f t="shared" si="1"/>
        <v>1</v>
      </c>
      <c r="H38" s="107">
        <f>C38-[4]CENTRALA!$D38</f>
        <v>0</v>
      </c>
    </row>
    <row r="39" spans="1:8" ht="28.5" customHeight="1" x14ac:dyDescent="0.2">
      <c r="A39" s="33" t="s">
        <v>20</v>
      </c>
      <c r="B39" s="42" t="s">
        <v>21</v>
      </c>
      <c r="C39" s="90">
        <v>83862</v>
      </c>
      <c r="D39" s="90">
        <f>C39</f>
        <v>83862</v>
      </c>
      <c r="E39" s="100" t="str">
        <f t="shared" si="0"/>
        <v>-</v>
      </c>
      <c r="F39" s="95">
        <f t="shared" si="1"/>
        <v>1</v>
      </c>
      <c r="H39" s="107">
        <f>C39-[4]CENTRALA!$D39</f>
        <v>0</v>
      </c>
    </row>
    <row r="40" spans="1:8" ht="28.5" customHeight="1" x14ac:dyDescent="0.2">
      <c r="A40" s="33" t="s">
        <v>22</v>
      </c>
      <c r="B40" s="43" t="s">
        <v>33</v>
      </c>
      <c r="C40" s="90">
        <f>C41+C43+C44+C45+C46+C47</f>
        <v>417</v>
      </c>
      <c r="D40" s="90">
        <f>D41+D43+D44+D45+D46+D47</f>
        <v>417</v>
      </c>
      <c r="E40" s="100" t="str">
        <f t="shared" si="0"/>
        <v>-</v>
      </c>
      <c r="F40" s="95">
        <f t="shared" si="1"/>
        <v>1</v>
      </c>
      <c r="H40" s="107">
        <f>C40-[4]CENTRALA!$D40</f>
        <v>0</v>
      </c>
    </row>
    <row r="41" spans="1:8" ht="28.5" customHeight="1" x14ac:dyDescent="0.2">
      <c r="A41" s="44" t="s">
        <v>41</v>
      </c>
      <c r="B41" s="45" t="s">
        <v>34</v>
      </c>
      <c r="C41" s="90">
        <v>34</v>
      </c>
      <c r="D41" s="90">
        <f>C41</f>
        <v>34</v>
      </c>
      <c r="E41" s="100" t="str">
        <f t="shared" si="0"/>
        <v>-</v>
      </c>
      <c r="F41" s="95">
        <f t="shared" si="1"/>
        <v>1</v>
      </c>
      <c r="H41" s="107">
        <f>C41-[4]CENTRALA!$D41</f>
        <v>0</v>
      </c>
    </row>
    <row r="42" spans="1:8" ht="28.5" customHeight="1" x14ac:dyDescent="0.2">
      <c r="A42" s="44" t="s">
        <v>42</v>
      </c>
      <c r="B42" s="46" t="s">
        <v>35</v>
      </c>
      <c r="C42" s="90">
        <v>34</v>
      </c>
      <c r="D42" s="90">
        <f t="shared" ref="D42:D63" si="12">C42</f>
        <v>34</v>
      </c>
      <c r="E42" s="100" t="str">
        <f t="shared" si="0"/>
        <v>-</v>
      </c>
      <c r="F42" s="95">
        <f t="shared" si="1"/>
        <v>1</v>
      </c>
      <c r="H42" s="107">
        <f>C42-[4]CENTRALA!$D42</f>
        <v>0</v>
      </c>
    </row>
    <row r="43" spans="1:8" ht="28.5" customHeight="1" x14ac:dyDescent="0.2">
      <c r="A43" s="44" t="s">
        <v>43</v>
      </c>
      <c r="B43" s="45" t="s">
        <v>36</v>
      </c>
      <c r="C43" s="90">
        <v>25</v>
      </c>
      <c r="D43" s="90">
        <f t="shared" si="12"/>
        <v>25</v>
      </c>
      <c r="E43" s="100" t="str">
        <f t="shared" si="0"/>
        <v>-</v>
      </c>
      <c r="F43" s="95">
        <f t="shared" si="1"/>
        <v>1</v>
      </c>
      <c r="H43" s="107">
        <f>C43-[4]CENTRALA!$D43</f>
        <v>0</v>
      </c>
    </row>
    <row r="44" spans="1:8" ht="28.5" customHeight="1" x14ac:dyDescent="0.2">
      <c r="A44" s="44" t="s">
        <v>44</v>
      </c>
      <c r="B44" s="45" t="s">
        <v>37</v>
      </c>
      <c r="C44" s="90">
        <v>0</v>
      </c>
      <c r="D44" s="90">
        <f t="shared" si="12"/>
        <v>0</v>
      </c>
      <c r="E44" s="100" t="str">
        <f t="shared" si="0"/>
        <v>-</v>
      </c>
      <c r="F44" s="95" t="str">
        <f t="shared" si="1"/>
        <v>-</v>
      </c>
      <c r="H44" s="107">
        <f>C44-[4]CENTRALA!$D44</f>
        <v>0</v>
      </c>
    </row>
    <row r="45" spans="1:8" ht="28.5" customHeight="1" x14ac:dyDescent="0.2">
      <c r="A45" s="44" t="s">
        <v>45</v>
      </c>
      <c r="B45" s="45" t="s">
        <v>38</v>
      </c>
      <c r="C45" s="90">
        <v>0</v>
      </c>
      <c r="D45" s="90">
        <f t="shared" si="12"/>
        <v>0</v>
      </c>
      <c r="E45" s="100" t="str">
        <f t="shared" si="0"/>
        <v>-</v>
      </c>
      <c r="F45" s="95" t="str">
        <f t="shared" si="1"/>
        <v>-</v>
      </c>
      <c r="H45" s="107">
        <f>C45-[4]CENTRALA!$D45</f>
        <v>0</v>
      </c>
    </row>
    <row r="46" spans="1:8" ht="28.5" customHeight="1" x14ac:dyDescent="0.2">
      <c r="A46" s="44" t="s">
        <v>46</v>
      </c>
      <c r="B46" s="45" t="s">
        <v>39</v>
      </c>
      <c r="C46" s="90">
        <v>351</v>
      </c>
      <c r="D46" s="90">
        <f t="shared" si="12"/>
        <v>351</v>
      </c>
      <c r="E46" s="100" t="str">
        <f t="shared" si="0"/>
        <v>-</v>
      </c>
      <c r="F46" s="95">
        <f t="shared" si="1"/>
        <v>1</v>
      </c>
      <c r="H46" s="107">
        <f>C46-[4]CENTRALA!$D46</f>
        <v>0</v>
      </c>
    </row>
    <row r="47" spans="1:8" ht="28.5" customHeight="1" x14ac:dyDescent="0.2">
      <c r="A47" s="44" t="s">
        <v>47</v>
      </c>
      <c r="B47" s="45" t="s">
        <v>40</v>
      </c>
      <c r="C47" s="90">
        <v>7</v>
      </c>
      <c r="D47" s="90">
        <f t="shared" si="12"/>
        <v>7</v>
      </c>
      <c r="E47" s="100" t="str">
        <f t="shared" si="0"/>
        <v>-</v>
      </c>
      <c r="F47" s="95">
        <f t="shared" si="1"/>
        <v>1</v>
      </c>
      <c r="H47" s="107">
        <f>C47-[4]CENTRALA!$D47</f>
        <v>0</v>
      </c>
    </row>
    <row r="48" spans="1:8" ht="28.5" customHeight="1" x14ac:dyDescent="0.2">
      <c r="A48" s="33" t="s">
        <v>23</v>
      </c>
      <c r="B48" s="42" t="s">
        <v>222</v>
      </c>
      <c r="C48" s="90">
        <v>31381</v>
      </c>
      <c r="D48" s="90">
        <f>C48</f>
        <v>31381</v>
      </c>
      <c r="E48" s="100" t="str">
        <f t="shared" si="0"/>
        <v>-</v>
      </c>
      <c r="F48" s="95">
        <f t="shared" si="1"/>
        <v>1</v>
      </c>
      <c r="H48" s="107">
        <f>C48-[4]CENTRALA!$D48</f>
        <v>0</v>
      </c>
    </row>
    <row r="49" spans="1:8" ht="28.5" customHeight="1" x14ac:dyDescent="0.2">
      <c r="A49" s="44" t="s">
        <v>223</v>
      </c>
      <c r="B49" s="45" t="s">
        <v>224</v>
      </c>
      <c r="C49" s="90">
        <v>256</v>
      </c>
      <c r="D49" s="90">
        <f>C49</f>
        <v>256</v>
      </c>
      <c r="E49" s="100" t="str">
        <f t="shared" ref="E49" si="13">IF(C49=D49,"-",D49-C49)</f>
        <v>-</v>
      </c>
      <c r="F49" s="95">
        <f t="shared" ref="F49" si="14">IF(C49=0,"-",D49/C49)</f>
        <v>1</v>
      </c>
      <c r="H49" s="107">
        <f>C49-[4]CENTRALA!$D49</f>
        <v>0</v>
      </c>
    </row>
    <row r="50" spans="1:8" ht="28.5" customHeight="1" x14ac:dyDescent="0.2">
      <c r="A50" s="33" t="s">
        <v>24</v>
      </c>
      <c r="B50" s="43" t="s">
        <v>57</v>
      </c>
      <c r="C50" s="90">
        <f>C51+C52+C53+C54</f>
        <v>7242</v>
      </c>
      <c r="D50" s="90">
        <f>D51+D52+D53+D54</f>
        <v>7242</v>
      </c>
      <c r="E50" s="100" t="str">
        <f t="shared" si="0"/>
        <v>-</v>
      </c>
      <c r="F50" s="95">
        <f t="shared" si="1"/>
        <v>1</v>
      </c>
      <c r="H50" s="107">
        <f>C50-[4]CENTRALA!$D50</f>
        <v>0</v>
      </c>
    </row>
    <row r="51" spans="1:8" ht="28.5" customHeight="1" x14ac:dyDescent="0.2">
      <c r="A51" s="44" t="s">
        <v>52</v>
      </c>
      <c r="B51" s="45" t="s">
        <v>48</v>
      </c>
      <c r="C51" s="90">
        <v>4745</v>
      </c>
      <c r="D51" s="90">
        <f t="shared" si="12"/>
        <v>4745</v>
      </c>
      <c r="E51" s="100" t="str">
        <f t="shared" si="0"/>
        <v>-</v>
      </c>
      <c r="F51" s="95">
        <f t="shared" si="1"/>
        <v>1</v>
      </c>
      <c r="H51" s="107">
        <f>C51-[4]CENTRALA!$D51</f>
        <v>0</v>
      </c>
    </row>
    <row r="52" spans="1:8" ht="28.5" customHeight="1" x14ac:dyDescent="0.2">
      <c r="A52" s="44" t="s">
        <v>53</v>
      </c>
      <c r="B52" s="45" t="s">
        <v>49</v>
      </c>
      <c r="C52" s="90">
        <v>765</v>
      </c>
      <c r="D52" s="90">
        <f t="shared" si="12"/>
        <v>765</v>
      </c>
      <c r="E52" s="100" t="str">
        <f t="shared" si="0"/>
        <v>-</v>
      </c>
      <c r="F52" s="95">
        <f t="shared" si="1"/>
        <v>1</v>
      </c>
      <c r="H52" s="107">
        <f>C52-[4]CENTRALA!$D52</f>
        <v>0</v>
      </c>
    </row>
    <row r="53" spans="1:8" ht="28.5" customHeight="1" x14ac:dyDescent="0.2">
      <c r="A53" s="44" t="s">
        <v>54</v>
      </c>
      <c r="B53" s="45" t="s">
        <v>50</v>
      </c>
      <c r="C53" s="90">
        <v>0</v>
      </c>
      <c r="D53" s="90">
        <f t="shared" si="12"/>
        <v>0</v>
      </c>
      <c r="E53" s="100" t="str">
        <f t="shared" si="0"/>
        <v>-</v>
      </c>
      <c r="F53" s="95" t="str">
        <f t="shared" si="1"/>
        <v>-</v>
      </c>
      <c r="H53" s="107">
        <f>C53-[4]CENTRALA!$D53</f>
        <v>0</v>
      </c>
    </row>
    <row r="54" spans="1:8" ht="28.5" customHeight="1" x14ac:dyDescent="0.2">
      <c r="A54" s="44" t="s">
        <v>55</v>
      </c>
      <c r="B54" s="45" t="s">
        <v>51</v>
      </c>
      <c r="C54" s="90">
        <v>1732</v>
      </c>
      <c r="D54" s="90">
        <f t="shared" si="12"/>
        <v>1732</v>
      </c>
      <c r="E54" s="100" t="str">
        <f t="shared" si="0"/>
        <v>-</v>
      </c>
      <c r="F54" s="95">
        <f t="shared" si="1"/>
        <v>1</v>
      </c>
      <c r="H54" s="107">
        <f>C54-[4]CENTRALA!$D54</f>
        <v>0</v>
      </c>
    </row>
    <row r="55" spans="1:8" ht="28.5" customHeight="1" x14ac:dyDescent="0.2">
      <c r="A55" s="33" t="s">
        <v>25</v>
      </c>
      <c r="B55" s="42" t="s">
        <v>26</v>
      </c>
      <c r="C55" s="90">
        <v>52</v>
      </c>
      <c r="D55" s="90">
        <f>C55</f>
        <v>52</v>
      </c>
      <c r="E55" s="100" t="str">
        <f t="shared" si="0"/>
        <v>-</v>
      </c>
      <c r="F55" s="95">
        <f t="shared" si="1"/>
        <v>1</v>
      </c>
      <c r="H55" s="107">
        <f>C55-[4]CENTRALA!$D55</f>
        <v>0</v>
      </c>
    </row>
    <row r="56" spans="1:8" ht="28.5" customHeight="1" x14ac:dyDescent="0.2">
      <c r="A56" s="33" t="s">
        <v>27</v>
      </c>
      <c r="B56" s="42" t="s">
        <v>225</v>
      </c>
      <c r="C56" s="27">
        <f>66042-9296+426</f>
        <v>57172</v>
      </c>
      <c r="D56" s="27">
        <f>C56</f>
        <v>57172</v>
      </c>
      <c r="E56" s="100" t="str">
        <f t="shared" si="0"/>
        <v>-</v>
      </c>
      <c r="F56" s="98">
        <f t="shared" si="1"/>
        <v>1</v>
      </c>
      <c r="H56" s="107">
        <f>C56-[4]CENTRALA!$D56</f>
        <v>0</v>
      </c>
    </row>
    <row r="57" spans="1:8" ht="28.5" customHeight="1" x14ac:dyDescent="0.2">
      <c r="A57" s="33" t="s">
        <v>28</v>
      </c>
      <c r="B57" s="42" t="s">
        <v>29</v>
      </c>
      <c r="C57" s="90">
        <v>2570</v>
      </c>
      <c r="D57" s="90">
        <f t="shared" si="12"/>
        <v>2570</v>
      </c>
      <c r="E57" s="100" t="str">
        <f t="shared" si="0"/>
        <v>-</v>
      </c>
      <c r="F57" s="95">
        <f t="shared" si="1"/>
        <v>1</v>
      </c>
      <c r="H57" s="107">
        <f>C57-[4]CENTRALA!$D57</f>
        <v>0</v>
      </c>
    </row>
    <row r="58" spans="1:8" s="3" customFormat="1" ht="30" customHeight="1" x14ac:dyDescent="0.2">
      <c r="A58" s="35" t="s">
        <v>30</v>
      </c>
      <c r="B58" s="47" t="s">
        <v>226</v>
      </c>
      <c r="C58" s="29">
        <f>C59+C60+C61+C62</f>
        <v>20449</v>
      </c>
      <c r="D58" s="29">
        <f>D59+D60+D61+D62</f>
        <v>20449</v>
      </c>
      <c r="E58" s="13" t="str">
        <f t="shared" si="0"/>
        <v>-</v>
      </c>
      <c r="F58" s="99">
        <f t="shared" si="1"/>
        <v>1</v>
      </c>
      <c r="H58" s="107">
        <f>C58-[4]CENTRALA!$D58</f>
        <v>0</v>
      </c>
    </row>
    <row r="59" spans="1:8" ht="42" customHeight="1" x14ac:dyDescent="0.2">
      <c r="A59" s="33" t="s">
        <v>93</v>
      </c>
      <c r="B59" s="42" t="s">
        <v>116</v>
      </c>
      <c r="C59" s="90">
        <v>20163</v>
      </c>
      <c r="D59" s="90">
        <f t="shared" si="12"/>
        <v>20163</v>
      </c>
      <c r="E59" s="79" t="str">
        <f t="shared" si="0"/>
        <v>-</v>
      </c>
      <c r="F59" s="95">
        <f t="shared" si="1"/>
        <v>1</v>
      </c>
      <c r="H59" s="107">
        <f>C59-[4]CENTRALA!$D59</f>
        <v>0</v>
      </c>
    </row>
    <row r="60" spans="1:8" ht="31.5" customHeight="1" x14ac:dyDescent="0.2">
      <c r="A60" s="33" t="s">
        <v>31</v>
      </c>
      <c r="B60" s="42" t="s">
        <v>59</v>
      </c>
      <c r="C60" s="90">
        <v>0</v>
      </c>
      <c r="D60" s="90">
        <f t="shared" si="12"/>
        <v>0</v>
      </c>
      <c r="E60" s="79" t="str">
        <f t="shared" si="0"/>
        <v>-</v>
      </c>
      <c r="F60" s="95" t="str">
        <f t="shared" si="1"/>
        <v>-</v>
      </c>
      <c r="H60" s="107">
        <f>C60-[4]CENTRALA!$D60</f>
        <v>0</v>
      </c>
    </row>
    <row r="61" spans="1:8" ht="31.5" customHeight="1" x14ac:dyDescent="0.2">
      <c r="A61" s="33" t="s">
        <v>32</v>
      </c>
      <c r="B61" s="42" t="s">
        <v>95</v>
      </c>
      <c r="C61" s="90">
        <v>0</v>
      </c>
      <c r="D61" s="90">
        <f t="shared" si="12"/>
        <v>0</v>
      </c>
      <c r="E61" s="79" t="str">
        <f t="shared" si="0"/>
        <v>-</v>
      </c>
      <c r="F61" s="95" t="str">
        <f t="shared" si="1"/>
        <v>-</v>
      </c>
      <c r="H61" s="107">
        <f>C61-[4]CENTRALA!$D61</f>
        <v>0</v>
      </c>
    </row>
    <row r="62" spans="1:8" ht="31.5" customHeight="1" x14ac:dyDescent="0.2">
      <c r="A62" s="33" t="s">
        <v>94</v>
      </c>
      <c r="B62" s="42" t="s">
        <v>96</v>
      </c>
      <c r="C62" s="90">
        <v>286</v>
      </c>
      <c r="D62" s="90">
        <f t="shared" si="12"/>
        <v>286</v>
      </c>
      <c r="E62" s="79" t="str">
        <f t="shared" si="0"/>
        <v>-</v>
      </c>
      <c r="F62" s="95">
        <f t="shared" si="1"/>
        <v>1</v>
      </c>
      <c r="H62" s="107">
        <f>C62-[4]CENTRALA!$D62</f>
        <v>0</v>
      </c>
    </row>
    <row r="63" spans="1:8" ht="32.25" customHeight="1" x14ac:dyDescent="0.2">
      <c r="A63" s="35" t="s">
        <v>101</v>
      </c>
      <c r="B63" s="47" t="s">
        <v>123</v>
      </c>
      <c r="C63" s="29">
        <v>31682</v>
      </c>
      <c r="D63" s="29">
        <f t="shared" si="12"/>
        <v>31682</v>
      </c>
      <c r="E63" s="13" t="str">
        <f t="shared" si="0"/>
        <v>-</v>
      </c>
      <c r="F63" s="99">
        <f t="shared" si="1"/>
        <v>1</v>
      </c>
      <c r="H63" s="107">
        <f>C63-[4]CENTRALA!$D63</f>
        <v>0</v>
      </c>
    </row>
    <row r="69" spans="3:3" x14ac:dyDescent="0.2">
      <c r="C69" s="91"/>
    </row>
  </sheetData>
  <mergeCells count="7">
    <mergeCell ref="E4:E5"/>
    <mergeCell ref="F4:F5"/>
    <mergeCell ref="A1:F1"/>
    <mergeCell ref="C4:C5"/>
    <mergeCell ref="A4:A5"/>
    <mergeCell ref="B4:B5"/>
    <mergeCell ref="D4:D5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E3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63"/>
  <sheetViews>
    <sheetView showGridLines="0" view="pageBreakPreview" zoomScale="55" zoomScaleNormal="70" zoomScaleSheetLayoutView="55" workbookViewId="0">
      <pane xSplit="2" ySplit="7" topLeftCell="C14" activePane="bottomRight" state="frozen"/>
      <selection activeCell="B53" sqref="B53"/>
      <selection pane="topRight" activeCell="B53" sqref="B53"/>
      <selection pane="bottomLeft" activeCell="B53" sqref="B53"/>
      <selection pane="bottomRight" activeCell="B53" sqref="B53"/>
    </sheetView>
  </sheetViews>
  <sheetFormatPr defaultRowHeight="12.75" x14ac:dyDescent="0.2"/>
  <cols>
    <col min="1" max="1" width="9.28515625" style="2" bestFit="1" customWidth="1"/>
    <col min="2" max="2" width="117.28515625" style="2" customWidth="1"/>
    <col min="3" max="6" width="25.7109375" style="2" customWidth="1"/>
    <col min="7" max="7" width="9.140625" style="2" customWidth="1"/>
    <col min="8" max="8" width="8.42578125" style="2" bestFit="1" customWidth="1"/>
    <col min="9" max="16384" width="9.140625" style="2"/>
  </cols>
  <sheetData>
    <row r="1" spans="1:8" s="50" customFormat="1" ht="54.95" customHeight="1" x14ac:dyDescent="0.2">
      <c r="A1" s="139" t="str">
        <f>NFZ!A1</f>
        <v>PLAN FINANSOWY NARODOWEGO FUNDUSZU ZDROWIA NA 2012 ROK
(PO UWZGLĘDNIENIU PRZESUNIĘĆ W RAMACH PLANOWANYCH KOSZTÓW ADMINISTRACYJNYCH
- STAN NA 3 STYCZNIA 2012 ROKU)</v>
      </c>
      <c r="B1" s="139"/>
      <c r="C1" s="139"/>
      <c r="D1" s="139"/>
      <c r="E1" s="139"/>
      <c r="F1" s="139"/>
    </row>
    <row r="2" spans="1:8" s="52" customFormat="1" ht="33" customHeight="1" x14ac:dyDescent="0.2">
      <c r="A2" s="109" t="s">
        <v>66</v>
      </c>
      <c r="B2" s="109"/>
      <c r="C2" s="109"/>
      <c r="D2" s="110"/>
    </row>
    <row r="3" spans="1:8" ht="33" customHeight="1" x14ac:dyDescent="0.2">
      <c r="A3" s="1"/>
      <c r="B3" s="78"/>
      <c r="C3" s="92"/>
      <c r="D3" s="92"/>
      <c r="E3" s="92" t="str">
        <f>NFZ!E3</f>
        <v>w tys. zł</v>
      </c>
    </row>
    <row r="4" spans="1:8" s="6" customFormat="1" ht="33" customHeight="1" x14ac:dyDescent="0.2">
      <c r="A4" s="146" t="s">
        <v>127</v>
      </c>
      <c r="B4" s="145" t="s">
        <v>58</v>
      </c>
      <c r="C4" s="141" t="s">
        <v>161</v>
      </c>
      <c r="D4" s="141" t="s">
        <v>158</v>
      </c>
      <c r="E4" s="138" t="s">
        <v>159</v>
      </c>
      <c r="F4" s="138" t="s">
        <v>160</v>
      </c>
    </row>
    <row r="5" spans="1:8" s="6" customFormat="1" ht="33" customHeight="1" x14ac:dyDescent="0.2">
      <c r="A5" s="145"/>
      <c r="B5" s="145"/>
      <c r="C5" s="142"/>
      <c r="D5" s="142"/>
      <c r="E5" s="138"/>
      <c r="F5" s="138"/>
    </row>
    <row r="6" spans="1:8" s="4" customFormat="1" ht="14.25" x14ac:dyDescent="0.2">
      <c r="A6" s="23">
        <v>1</v>
      </c>
      <c r="B6" s="24">
        <v>2</v>
      </c>
      <c r="C6" s="23">
        <v>3</v>
      </c>
      <c r="D6" s="24">
        <v>4</v>
      </c>
      <c r="E6" s="23">
        <v>5</v>
      </c>
      <c r="F6" s="24">
        <v>6</v>
      </c>
    </row>
    <row r="7" spans="1:8" s="3" customFormat="1" ht="30" customHeight="1" x14ac:dyDescent="0.2">
      <c r="A7" s="25" t="s">
        <v>0</v>
      </c>
      <c r="B7" s="41" t="s">
        <v>209</v>
      </c>
      <c r="C7" s="13" t="e">
        <f>C8+C9+C10+C15+C16+C17+C18+C19+C20+C21+C22+C23+C24+C25+C29+C30+C32+C33</f>
        <v>#REF!</v>
      </c>
      <c r="D7" s="13" t="e">
        <f>D8+D9+D10+D15+D16+D17+D18+D19+D20+D21+D22+D23+D24+D25+D29+D30+D32+D33</f>
        <v>#REF!</v>
      </c>
      <c r="E7" s="13" t="e">
        <f>IF(C7=D7,"-",D7-C7)</f>
        <v>#REF!</v>
      </c>
      <c r="F7" s="94" t="e">
        <f>IF(C7=0,"-",D7/C7)</f>
        <v>#REF!</v>
      </c>
      <c r="H7" s="107" t="e">
        <f>C7-'[4]Razem OW'!$D7</f>
        <v>#REF!</v>
      </c>
    </row>
    <row r="8" spans="1:8" ht="31.5" customHeight="1" x14ac:dyDescent="0.2">
      <c r="A8" s="31" t="s">
        <v>1</v>
      </c>
      <c r="B8" s="81" t="s">
        <v>128</v>
      </c>
      <c r="C8" s="86" t="e">
        <f>#REF!+#REF!+#REF!+#REF!+#REF!+Małopolski!C7+#REF!+#REF!+#REF!+#REF!+#REF!+#REF!+#REF!+#REF!+#REF!+#REF!</f>
        <v>#REF!</v>
      </c>
      <c r="D8" s="86" t="e">
        <f>#REF!+#REF!+#REF!+#REF!+#REF!+Małopolski!D7+#REF!+#REF!+#REF!+#REF!+#REF!+#REF!+#REF!+#REF!+#REF!+#REF!</f>
        <v>#REF!</v>
      </c>
      <c r="E8" s="100" t="e">
        <f t="shared" ref="E8:E63" si="0">IF(C8=D8,"-",D8-C8)</f>
        <v>#REF!</v>
      </c>
      <c r="F8" s="95" t="e">
        <f t="shared" ref="F8:F63" si="1">IF(C8=0,"-",D8/C8)</f>
        <v>#REF!</v>
      </c>
      <c r="H8" s="107" t="e">
        <f>C8-'[4]Razem OW'!$D8</f>
        <v>#REF!</v>
      </c>
    </row>
    <row r="9" spans="1:8" ht="31.5" customHeight="1" x14ac:dyDescent="0.2">
      <c r="A9" s="31" t="s">
        <v>2</v>
      </c>
      <c r="B9" s="81" t="s">
        <v>129</v>
      </c>
      <c r="C9" s="86" t="e">
        <f>#REF!+#REF!+#REF!+#REF!+#REF!+Małopolski!C8+#REF!+#REF!+#REF!+#REF!+#REF!+#REF!+#REF!+#REF!+#REF!+#REF!</f>
        <v>#REF!</v>
      </c>
      <c r="D9" s="86" t="e">
        <f>#REF!+#REF!+#REF!+#REF!+#REF!+Małopolski!D8+#REF!+#REF!+#REF!+#REF!+#REF!+#REF!+#REF!+#REF!+#REF!+#REF!</f>
        <v>#REF!</v>
      </c>
      <c r="E9" s="100" t="e">
        <f t="shared" si="0"/>
        <v>#REF!</v>
      </c>
      <c r="F9" s="95" t="e">
        <f t="shared" si="1"/>
        <v>#REF!</v>
      </c>
      <c r="H9" s="107" t="e">
        <f>C9-'[4]Razem OW'!$D9</f>
        <v>#REF!</v>
      </c>
    </row>
    <row r="10" spans="1:8" ht="31.5" customHeight="1" x14ac:dyDescent="0.2">
      <c r="A10" s="31" t="s">
        <v>3</v>
      </c>
      <c r="B10" s="81" t="s">
        <v>126</v>
      </c>
      <c r="C10" s="86" t="e">
        <f>#REF!+#REF!+#REF!+#REF!+#REF!+Małopolski!C9+#REF!+#REF!+#REF!+#REF!+#REF!+#REF!+#REF!+#REF!+#REF!+#REF!</f>
        <v>#REF!</v>
      </c>
      <c r="D10" s="86" t="e">
        <f>#REF!+#REF!+#REF!+#REF!+#REF!+Małopolski!D9+#REF!+#REF!+#REF!+#REF!+#REF!+#REF!+#REF!+#REF!+#REF!+#REF!</f>
        <v>#REF!</v>
      </c>
      <c r="E10" s="100" t="e">
        <f t="shared" si="0"/>
        <v>#REF!</v>
      </c>
      <c r="F10" s="95" t="e">
        <f t="shared" si="1"/>
        <v>#REF!</v>
      </c>
      <c r="H10" s="107" t="e">
        <f>C10-'[4]Razem OW'!$D10</f>
        <v>#REF!</v>
      </c>
    </row>
    <row r="11" spans="1:8" ht="31.5" customHeight="1" x14ac:dyDescent="0.2">
      <c r="A11" s="82" t="s">
        <v>60</v>
      </c>
      <c r="B11" s="121" t="s">
        <v>202</v>
      </c>
      <c r="C11" s="86" t="e">
        <f>#REF!+#REF!+#REF!+#REF!+#REF!+Małopolski!C10+#REF!+#REF!+#REF!+#REF!+#REF!+#REF!+#REF!+#REF!+#REF!+#REF!</f>
        <v>#REF!</v>
      </c>
      <c r="D11" s="86" t="e">
        <f>#REF!+#REF!+#REF!+#REF!+#REF!+Małopolski!D10+#REF!+#REF!+#REF!+#REF!+#REF!+#REF!+#REF!+#REF!+#REF!+#REF!</f>
        <v>#REF!</v>
      </c>
      <c r="E11" s="100" t="e">
        <f t="shared" si="0"/>
        <v>#REF!</v>
      </c>
      <c r="F11" s="95" t="e">
        <f t="shared" si="1"/>
        <v>#REF!</v>
      </c>
      <c r="H11" s="107" t="e">
        <f>C11-'[4]Razem OW'!$D11</f>
        <v>#REF!</v>
      </c>
    </row>
    <row r="12" spans="1:8" ht="31.5" customHeight="1" x14ac:dyDescent="0.2">
      <c r="A12" s="82" t="s">
        <v>203</v>
      </c>
      <c r="B12" s="121" t="s">
        <v>206</v>
      </c>
      <c r="C12" s="86" t="e">
        <f>#REF!+#REF!+#REF!+#REF!+#REF!+Małopolski!C11+#REF!+#REF!+#REF!+#REF!+#REF!+#REF!+#REF!+#REF!+#REF!+#REF!</f>
        <v>#REF!</v>
      </c>
      <c r="D12" s="86" t="e">
        <f>#REF!+#REF!+#REF!+#REF!+#REF!+Małopolski!D11+#REF!+#REF!+#REF!+#REF!+#REF!+#REF!+#REF!+#REF!+#REF!+#REF!</f>
        <v>#REF!</v>
      </c>
      <c r="E12" s="100" t="e">
        <f t="shared" si="0"/>
        <v>#REF!</v>
      </c>
      <c r="F12" s="95" t="e">
        <f t="shared" si="1"/>
        <v>#REF!</v>
      </c>
      <c r="H12" s="107" t="e">
        <f>C12-'[4]Razem OW'!$D12</f>
        <v>#REF!</v>
      </c>
    </row>
    <row r="13" spans="1:8" ht="31.5" customHeight="1" x14ac:dyDescent="0.2">
      <c r="A13" s="82" t="s">
        <v>204</v>
      </c>
      <c r="B13" s="121" t="s">
        <v>207</v>
      </c>
      <c r="C13" s="86" t="e">
        <f>#REF!+#REF!+#REF!+#REF!+#REF!+Małopolski!C12+#REF!+#REF!+#REF!+#REF!+#REF!+#REF!+#REF!+#REF!+#REF!+#REF!</f>
        <v>#REF!</v>
      </c>
      <c r="D13" s="86" t="e">
        <f>#REF!+#REF!+#REF!+#REF!+#REF!+Małopolski!D12+#REF!+#REF!+#REF!+#REF!+#REF!+#REF!+#REF!+#REF!+#REF!+#REF!</f>
        <v>#REF!</v>
      </c>
      <c r="E13" s="100" t="e">
        <f t="shared" si="0"/>
        <v>#REF!</v>
      </c>
      <c r="F13" s="95" t="e">
        <f t="shared" si="1"/>
        <v>#REF!</v>
      </c>
      <c r="H13" s="107" t="e">
        <f>C13-'[4]Razem OW'!$D13</f>
        <v>#REF!</v>
      </c>
    </row>
    <row r="14" spans="1:8" ht="31.5" customHeight="1" x14ac:dyDescent="0.2">
      <c r="A14" s="82" t="s">
        <v>205</v>
      </c>
      <c r="B14" s="121" t="s">
        <v>208</v>
      </c>
      <c r="C14" s="86" t="e">
        <f>#REF!+#REF!+#REF!+#REF!+#REF!+Małopolski!C13+#REF!+#REF!+#REF!+#REF!+#REF!+#REF!+#REF!+#REF!+#REF!+#REF!</f>
        <v>#REF!</v>
      </c>
      <c r="D14" s="86" t="e">
        <f>#REF!+#REF!+#REF!+#REF!+#REF!+Małopolski!D13+#REF!+#REF!+#REF!+#REF!+#REF!+#REF!+#REF!+#REF!+#REF!+#REF!</f>
        <v>#REF!</v>
      </c>
      <c r="E14" s="100" t="e">
        <f t="shared" si="0"/>
        <v>#REF!</v>
      </c>
      <c r="F14" s="95" t="e">
        <f t="shared" si="1"/>
        <v>#REF!</v>
      </c>
      <c r="H14" s="107" t="e">
        <f>C14-'[4]Razem OW'!$D14</f>
        <v>#REF!</v>
      </c>
    </row>
    <row r="15" spans="1:8" ht="31.5" customHeight="1" x14ac:dyDescent="0.2">
      <c r="A15" s="31" t="s">
        <v>4</v>
      </c>
      <c r="B15" s="81" t="s">
        <v>135</v>
      </c>
      <c r="C15" s="86" t="e">
        <f>#REF!+#REF!+#REF!+#REF!+#REF!+Małopolski!C14+#REF!+#REF!+#REF!+#REF!+#REF!+#REF!+#REF!+#REF!+#REF!+#REF!</f>
        <v>#REF!</v>
      </c>
      <c r="D15" s="86" t="e">
        <f>#REF!+#REF!+#REF!+#REF!+#REF!+Małopolski!D14+#REF!+#REF!+#REF!+#REF!+#REF!+#REF!+#REF!+#REF!+#REF!+#REF!</f>
        <v>#REF!</v>
      </c>
      <c r="E15" s="100" t="e">
        <f t="shared" si="0"/>
        <v>#REF!</v>
      </c>
      <c r="F15" s="95" t="e">
        <f t="shared" si="1"/>
        <v>#REF!</v>
      </c>
      <c r="H15" s="107" t="e">
        <f>C15-'[4]Razem OW'!$D15</f>
        <v>#REF!</v>
      </c>
    </row>
    <row r="16" spans="1:8" ht="31.5" customHeight="1" x14ac:dyDescent="0.2">
      <c r="A16" s="31" t="s">
        <v>5</v>
      </c>
      <c r="B16" s="81" t="s">
        <v>130</v>
      </c>
      <c r="C16" s="86" t="e">
        <f>#REF!+#REF!+#REF!+#REF!+#REF!+Małopolski!C15+#REF!+#REF!+#REF!+#REF!+#REF!+#REF!+#REF!+#REF!+#REF!+#REF!</f>
        <v>#REF!</v>
      </c>
      <c r="D16" s="86" t="e">
        <f>#REF!+#REF!+#REF!+#REF!+#REF!+Małopolski!D15+#REF!+#REF!+#REF!+#REF!+#REF!+#REF!+#REF!+#REF!+#REF!+#REF!</f>
        <v>#REF!</v>
      </c>
      <c r="E16" s="100" t="e">
        <f t="shared" si="0"/>
        <v>#REF!</v>
      </c>
      <c r="F16" s="95" t="e">
        <f t="shared" si="1"/>
        <v>#REF!</v>
      </c>
      <c r="H16" s="107" t="e">
        <f>C16-'[4]Razem OW'!$D16</f>
        <v>#REF!</v>
      </c>
    </row>
    <row r="17" spans="1:8" ht="31.5" customHeight="1" x14ac:dyDescent="0.2">
      <c r="A17" s="31" t="s">
        <v>6</v>
      </c>
      <c r="B17" s="81" t="s">
        <v>137</v>
      </c>
      <c r="C17" s="86" t="e">
        <f>#REF!+#REF!+#REF!+#REF!+#REF!+Małopolski!C16+#REF!+#REF!+#REF!+#REF!+#REF!+#REF!+#REF!+#REF!+#REF!+#REF!</f>
        <v>#REF!</v>
      </c>
      <c r="D17" s="86" t="e">
        <f>#REF!+#REF!+#REF!+#REF!+#REF!+Małopolski!D16+#REF!+#REF!+#REF!+#REF!+#REF!+#REF!+#REF!+#REF!+#REF!+#REF!</f>
        <v>#REF!</v>
      </c>
      <c r="E17" s="100" t="e">
        <f t="shared" si="0"/>
        <v>#REF!</v>
      </c>
      <c r="F17" s="95" t="e">
        <f t="shared" si="1"/>
        <v>#REF!</v>
      </c>
      <c r="H17" s="107" t="e">
        <f>C17-'[4]Razem OW'!$D17</f>
        <v>#REF!</v>
      </c>
    </row>
    <row r="18" spans="1:8" ht="31.5" customHeight="1" x14ac:dyDescent="0.2">
      <c r="A18" s="31" t="s">
        <v>7</v>
      </c>
      <c r="B18" s="81" t="s">
        <v>136</v>
      </c>
      <c r="C18" s="86" t="e">
        <f>#REF!+#REF!+#REF!+#REF!+#REF!+Małopolski!C17+#REF!+#REF!+#REF!+#REF!+#REF!+#REF!+#REF!+#REF!+#REF!+#REF!</f>
        <v>#REF!</v>
      </c>
      <c r="D18" s="86" t="e">
        <f>#REF!+#REF!+#REF!+#REF!+#REF!+Małopolski!D17+#REF!+#REF!+#REF!+#REF!+#REF!+#REF!+#REF!+#REF!+#REF!+#REF!</f>
        <v>#REF!</v>
      </c>
      <c r="E18" s="100" t="e">
        <f t="shared" si="0"/>
        <v>#REF!</v>
      </c>
      <c r="F18" s="95" t="e">
        <f t="shared" si="1"/>
        <v>#REF!</v>
      </c>
      <c r="H18" s="107" t="e">
        <f>C18-'[4]Razem OW'!$D18</f>
        <v>#REF!</v>
      </c>
    </row>
    <row r="19" spans="1:8" ht="31.5" customHeight="1" x14ac:dyDescent="0.2">
      <c r="A19" s="31" t="s">
        <v>8</v>
      </c>
      <c r="B19" s="81" t="s">
        <v>131</v>
      </c>
      <c r="C19" s="86" t="e">
        <f>#REF!+#REF!+#REF!+#REF!+#REF!+Małopolski!C18+#REF!+#REF!+#REF!+#REF!+#REF!+#REF!+#REF!+#REF!+#REF!+#REF!</f>
        <v>#REF!</v>
      </c>
      <c r="D19" s="86" t="e">
        <f>#REF!+#REF!+#REF!+#REF!+#REF!+Małopolski!D18+#REF!+#REF!+#REF!+#REF!+#REF!+#REF!+#REF!+#REF!+#REF!+#REF!</f>
        <v>#REF!</v>
      </c>
      <c r="E19" s="100" t="e">
        <f t="shared" si="0"/>
        <v>#REF!</v>
      </c>
      <c r="F19" s="95" t="e">
        <f t="shared" si="1"/>
        <v>#REF!</v>
      </c>
      <c r="H19" s="107" t="e">
        <f>C19-'[4]Razem OW'!$D19</f>
        <v>#REF!</v>
      </c>
    </row>
    <row r="20" spans="1:8" ht="31.5" customHeight="1" x14ac:dyDescent="0.2">
      <c r="A20" s="31" t="s">
        <v>9</v>
      </c>
      <c r="B20" s="81" t="s">
        <v>132</v>
      </c>
      <c r="C20" s="86" t="e">
        <f>#REF!+#REF!+#REF!+#REF!+#REF!+Małopolski!C19+#REF!+#REF!+#REF!+#REF!+#REF!+#REF!+#REF!+#REF!+#REF!+#REF!</f>
        <v>#REF!</v>
      </c>
      <c r="D20" s="86" t="e">
        <f>#REF!+#REF!+#REF!+#REF!+#REF!+Małopolski!D19+#REF!+#REF!+#REF!+#REF!+#REF!+#REF!+#REF!+#REF!+#REF!+#REF!</f>
        <v>#REF!</v>
      </c>
      <c r="E20" s="100" t="e">
        <f t="shared" si="0"/>
        <v>#REF!</v>
      </c>
      <c r="F20" s="95" t="e">
        <f t="shared" si="1"/>
        <v>#REF!</v>
      </c>
      <c r="H20" s="107" t="e">
        <f>C20-'[4]Razem OW'!$D20</f>
        <v>#REF!</v>
      </c>
    </row>
    <row r="21" spans="1:8" ht="31.5" customHeight="1" x14ac:dyDescent="0.2">
      <c r="A21" s="31" t="s">
        <v>10</v>
      </c>
      <c r="B21" s="81" t="s">
        <v>138</v>
      </c>
      <c r="C21" s="86" t="e">
        <f>#REF!+#REF!+#REF!+#REF!+#REF!+Małopolski!C20+#REF!+#REF!+#REF!+#REF!+#REF!+#REF!+#REF!+#REF!+#REF!+#REF!</f>
        <v>#REF!</v>
      </c>
      <c r="D21" s="86" t="e">
        <f>#REF!+#REF!+#REF!+#REF!+#REF!+Małopolski!D20+#REF!+#REF!+#REF!+#REF!+#REF!+#REF!+#REF!+#REF!+#REF!+#REF!</f>
        <v>#REF!</v>
      </c>
      <c r="E21" s="100" t="e">
        <f t="shared" si="0"/>
        <v>#REF!</v>
      </c>
      <c r="F21" s="95" t="e">
        <f t="shared" si="1"/>
        <v>#REF!</v>
      </c>
      <c r="H21" s="107" t="e">
        <f>C21-'[4]Razem OW'!$D21</f>
        <v>#REF!</v>
      </c>
    </row>
    <row r="22" spans="1:8" ht="46.5" customHeight="1" x14ac:dyDescent="0.2">
      <c r="A22" s="31" t="s">
        <v>11</v>
      </c>
      <c r="B22" s="81" t="s">
        <v>133</v>
      </c>
      <c r="C22" s="86" t="e">
        <f>#REF!+#REF!+#REF!+#REF!+#REF!+Małopolski!C21+#REF!+#REF!+#REF!+#REF!+#REF!+#REF!+#REF!+#REF!+#REF!+#REF!</f>
        <v>#REF!</v>
      </c>
      <c r="D22" s="86" t="e">
        <f>#REF!+#REF!+#REF!+#REF!+#REF!+Małopolski!D21+#REF!+#REF!+#REF!+#REF!+#REF!+#REF!+#REF!+#REF!+#REF!+#REF!</f>
        <v>#REF!</v>
      </c>
      <c r="E22" s="100" t="e">
        <f t="shared" si="0"/>
        <v>#REF!</v>
      </c>
      <c r="F22" s="95" t="e">
        <f t="shared" si="1"/>
        <v>#REF!</v>
      </c>
      <c r="H22" s="107" t="e">
        <f>C22-'[4]Razem OW'!$D22</f>
        <v>#REF!</v>
      </c>
    </row>
    <row r="23" spans="1:8" ht="31.5" customHeight="1" x14ac:dyDescent="0.2">
      <c r="A23" s="31" t="s">
        <v>12</v>
      </c>
      <c r="B23" s="81" t="s">
        <v>234</v>
      </c>
      <c r="C23" s="86" t="e">
        <f>#REF!+#REF!+#REF!+#REF!+#REF!+Małopolski!C22+#REF!+#REF!+#REF!+#REF!+#REF!+#REF!+#REF!+#REF!+#REF!+#REF!</f>
        <v>#REF!</v>
      </c>
      <c r="D23" s="86" t="e">
        <f>#REF!+#REF!+#REF!+#REF!+#REF!+Małopolski!D22+#REF!+#REF!+#REF!+#REF!+#REF!+#REF!+#REF!+#REF!+#REF!+#REF!</f>
        <v>#REF!</v>
      </c>
      <c r="E23" s="100" t="e">
        <f t="shared" si="0"/>
        <v>#REF!</v>
      </c>
      <c r="F23" s="95" t="e">
        <f t="shared" si="1"/>
        <v>#REF!</v>
      </c>
      <c r="H23" s="107" t="e">
        <f>C23-'[4]Razem OW'!$D23</f>
        <v>#REF!</v>
      </c>
    </row>
    <row r="24" spans="1:8" ht="26.25" x14ac:dyDescent="0.2">
      <c r="A24" s="31" t="s">
        <v>14</v>
      </c>
      <c r="B24" s="81" t="s">
        <v>210</v>
      </c>
      <c r="C24" s="86" t="e">
        <f>#REF!+#REF!+#REF!+#REF!+#REF!+Małopolski!C23+#REF!+#REF!+#REF!+#REF!+#REF!+#REF!+#REF!+#REF!+#REF!+#REF!</f>
        <v>#REF!</v>
      </c>
      <c r="D24" s="86" t="e">
        <f>#REF!+#REF!+#REF!+#REF!+#REF!+Małopolski!D23+#REF!+#REF!+#REF!+#REF!+#REF!+#REF!+#REF!+#REF!+#REF!+#REF!</f>
        <v>#REF!</v>
      </c>
      <c r="E24" s="100" t="e">
        <f t="shared" si="0"/>
        <v>#REF!</v>
      </c>
      <c r="F24" s="95" t="e">
        <f t="shared" si="1"/>
        <v>#REF!</v>
      </c>
      <c r="H24" s="107" t="e">
        <f>C24-'[4]Razem OW'!$D24</f>
        <v>#REF!</v>
      </c>
    </row>
    <row r="25" spans="1:8" ht="31.5" customHeight="1" x14ac:dyDescent="0.2">
      <c r="A25" s="32" t="s">
        <v>15</v>
      </c>
      <c r="B25" s="81" t="s">
        <v>211</v>
      </c>
      <c r="C25" s="86" t="e">
        <f>#REF!+#REF!+#REF!+#REF!+#REF!+Małopolski!C24+#REF!+#REF!+#REF!+#REF!+#REF!+#REF!+#REF!+#REF!+#REF!+#REF!</f>
        <v>#REF!</v>
      </c>
      <c r="D25" s="86" t="e">
        <f>#REF!+#REF!+#REF!+#REF!+#REF!+Małopolski!D24+#REF!+#REF!+#REF!+#REF!+#REF!+#REF!+#REF!+#REF!+#REF!+#REF!</f>
        <v>#REF!</v>
      </c>
      <c r="E25" s="100" t="e">
        <f t="shared" si="0"/>
        <v>#REF!</v>
      </c>
      <c r="F25" s="95" t="e">
        <f t="shared" si="1"/>
        <v>#REF!</v>
      </c>
      <c r="H25" s="107" t="e">
        <f>C25-'[4]Razem OW'!$D25</f>
        <v>#REF!</v>
      </c>
    </row>
    <row r="26" spans="1:8" ht="31.5" x14ac:dyDescent="0.2">
      <c r="A26" s="30" t="s">
        <v>139</v>
      </c>
      <c r="B26" s="121" t="s">
        <v>213</v>
      </c>
      <c r="C26" s="86" t="e">
        <f>#REF!+#REF!+#REF!+#REF!+#REF!+Małopolski!C25+#REF!+#REF!+#REF!+#REF!+#REF!+#REF!+#REF!+#REF!+#REF!+#REF!</f>
        <v>#REF!</v>
      </c>
      <c r="D26" s="86" t="e">
        <f>#REF!+#REF!+#REF!+#REF!+#REF!+Małopolski!D25+#REF!+#REF!+#REF!+#REF!+#REF!+#REF!+#REF!+#REF!+#REF!+#REF!</f>
        <v>#REF!</v>
      </c>
      <c r="E26" s="100" t="e">
        <f t="shared" si="0"/>
        <v>#REF!</v>
      </c>
      <c r="F26" s="95" t="e">
        <f t="shared" si="1"/>
        <v>#REF!</v>
      </c>
      <c r="H26" s="107" t="e">
        <f>C26-'[4]Razem OW'!$D26</f>
        <v>#REF!</v>
      </c>
    </row>
    <row r="27" spans="1:8" ht="31.5" customHeight="1" x14ac:dyDescent="0.2">
      <c r="A27" s="82" t="s">
        <v>212</v>
      </c>
      <c r="B27" s="121" t="s">
        <v>215</v>
      </c>
      <c r="C27" s="86" t="e">
        <f>#REF!+#REF!+#REF!+#REF!+#REF!+Małopolski!C26+#REF!+#REF!+#REF!+#REF!+#REF!+#REF!+#REF!+#REF!+#REF!+#REF!</f>
        <v>#REF!</v>
      </c>
      <c r="D27" s="86" t="e">
        <f>#REF!+#REF!+#REF!+#REF!+#REF!+Małopolski!D26+#REF!+#REF!+#REF!+#REF!+#REF!+#REF!+#REF!+#REF!+#REF!+#REF!</f>
        <v>#REF!</v>
      </c>
      <c r="E27" s="100" t="e">
        <f t="shared" ref="E27:E28" si="2">IF(C27=D27,"-",D27-C27)</f>
        <v>#REF!</v>
      </c>
      <c r="F27" s="95" t="e">
        <f t="shared" ref="F27:F28" si="3">IF(C27=0,"-",D27/C27)</f>
        <v>#REF!</v>
      </c>
      <c r="H27" s="107" t="e">
        <f>C27-'[4]Razem OW'!$D27</f>
        <v>#REF!</v>
      </c>
    </row>
    <row r="28" spans="1:8" ht="31.5" customHeight="1" x14ac:dyDescent="0.2">
      <c r="A28" s="82" t="s">
        <v>216</v>
      </c>
      <c r="B28" s="121" t="s">
        <v>214</v>
      </c>
      <c r="C28" s="86" t="e">
        <f>#REF!+#REF!+#REF!+#REF!+#REF!+Małopolski!C27+#REF!+#REF!+#REF!+#REF!+#REF!+#REF!+#REF!+#REF!+#REF!+#REF!</f>
        <v>#REF!</v>
      </c>
      <c r="D28" s="86" t="e">
        <f>#REF!+#REF!+#REF!+#REF!+#REF!+Małopolski!D27+#REF!+#REF!+#REF!+#REF!+#REF!+#REF!+#REF!+#REF!+#REF!+#REF!</f>
        <v>#REF!</v>
      </c>
      <c r="E28" s="100" t="e">
        <f t="shared" si="2"/>
        <v>#REF!</v>
      </c>
      <c r="F28" s="95" t="e">
        <f t="shared" si="3"/>
        <v>#REF!</v>
      </c>
      <c r="H28" s="107" t="e">
        <f>C28-'[4]Razem OW'!$D28</f>
        <v>#REF!</v>
      </c>
    </row>
    <row r="29" spans="1:8" ht="33" customHeight="1" x14ac:dyDescent="0.2">
      <c r="A29" s="33" t="s">
        <v>16</v>
      </c>
      <c r="B29" s="38" t="s">
        <v>113</v>
      </c>
      <c r="C29" s="86" t="e">
        <f>#REF!+#REF!+#REF!+#REF!+#REF!+Małopolski!C28+#REF!+#REF!+#REF!+#REF!+#REF!+#REF!+#REF!+#REF!+#REF!+#REF!</f>
        <v>#REF!</v>
      </c>
      <c r="D29" s="86" t="e">
        <f>#REF!+#REF!+#REF!+#REF!+#REF!+Małopolski!D28+#REF!+#REF!+#REF!+#REF!+#REF!+#REF!+#REF!+#REF!+#REF!+#REF!</f>
        <v>#REF!</v>
      </c>
      <c r="E29" s="100" t="e">
        <f t="shared" si="0"/>
        <v>#REF!</v>
      </c>
      <c r="F29" s="95" t="e">
        <f t="shared" si="1"/>
        <v>#REF!</v>
      </c>
      <c r="H29" s="107" t="e">
        <f>C29-'[4]Razem OW'!$D29</f>
        <v>#REF!</v>
      </c>
    </row>
    <row r="30" spans="1:8" ht="41.25" customHeight="1" x14ac:dyDescent="0.2">
      <c r="A30" s="33" t="s">
        <v>110</v>
      </c>
      <c r="B30" s="42" t="s">
        <v>217</v>
      </c>
      <c r="C30" s="86" t="e">
        <f>#REF!+#REF!+#REF!+#REF!+#REF!+Małopolski!C29+#REF!+#REF!+#REF!+#REF!+#REF!+#REF!+#REF!+#REF!+#REF!+#REF!</f>
        <v>#REF!</v>
      </c>
      <c r="D30" s="86" t="e">
        <f>#REF!+#REF!+#REF!+#REF!+#REF!+Małopolski!D29+#REF!+#REF!+#REF!+#REF!+#REF!+#REF!+#REF!+#REF!+#REF!+#REF!</f>
        <v>#REF!</v>
      </c>
      <c r="E30" s="100" t="e">
        <f t="shared" si="0"/>
        <v>#REF!</v>
      </c>
      <c r="F30" s="95" t="e">
        <f t="shared" si="1"/>
        <v>#REF!</v>
      </c>
      <c r="H30" s="107" t="e">
        <f>C30-'[4]Razem OW'!$D30</f>
        <v>#REF!</v>
      </c>
    </row>
    <row r="31" spans="1:8" ht="41.25" customHeight="1" x14ac:dyDescent="0.2">
      <c r="A31" s="82" t="s">
        <v>218</v>
      </c>
      <c r="B31" s="121" t="s">
        <v>219</v>
      </c>
      <c r="C31" s="86" t="e">
        <f>#REF!+#REF!+#REF!+#REF!+#REF!+Małopolski!C30+#REF!+#REF!+#REF!+#REF!+#REF!+#REF!+#REF!+#REF!+#REF!+#REF!</f>
        <v>#REF!</v>
      </c>
      <c r="D31" s="86" t="e">
        <f>#REF!+#REF!+#REF!+#REF!+#REF!+Małopolski!D30+#REF!+#REF!+#REF!+#REF!+#REF!+#REF!+#REF!+#REF!+#REF!+#REF!</f>
        <v>#REF!</v>
      </c>
      <c r="E31" s="100" t="e">
        <f t="shared" ref="E31" si="4">IF(C31=D31,"-",D31-C31)</f>
        <v>#REF!</v>
      </c>
      <c r="F31" s="95" t="e">
        <f t="shared" ref="F31" si="5">IF(C31=0,"-",D31/C31)</f>
        <v>#REF!</v>
      </c>
      <c r="H31" s="107" t="e">
        <f>C31-'[4]Razem OW'!$D31</f>
        <v>#REF!</v>
      </c>
    </row>
    <row r="32" spans="1:8" ht="33" customHeight="1" x14ac:dyDescent="0.2">
      <c r="A32" s="33" t="s">
        <v>111</v>
      </c>
      <c r="B32" s="39" t="s">
        <v>114</v>
      </c>
      <c r="C32" s="86" t="e">
        <f>#REF!+#REF!+#REF!+#REF!+#REF!+Małopolski!C31+#REF!+#REF!+#REF!+#REF!+#REF!+#REF!+#REF!+#REF!+#REF!+#REF!</f>
        <v>#REF!</v>
      </c>
      <c r="D32" s="86" t="e">
        <f>#REF!+#REF!+#REF!+#REF!+#REF!+Małopolski!D31+#REF!+#REF!+#REF!+#REF!+#REF!+#REF!+#REF!+#REF!+#REF!+#REF!</f>
        <v>#REF!</v>
      </c>
      <c r="E32" s="100" t="e">
        <f t="shared" si="0"/>
        <v>#REF!</v>
      </c>
      <c r="F32" s="95" t="e">
        <f t="shared" si="1"/>
        <v>#REF!</v>
      </c>
      <c r="H32" s="107" t="e">
        <f>C32-'[4]Razem OW'!$D32</f>
        <v>#REF!</v>
      </c>
    </row>
    <row r="33" spans="1:8" ht="33" customHeight="1" x14ac:dyDescent="0.2">
      <c r="A33" s="33" t="s">
        <v>112</v>
      </c>
      <c r="B33" s="39" t="s">
        <v>235</v>
      </c>
      <c r="C33" s="86" t="e">
        <f>#REF!+#REF!+#REF!+#REF!+#REF!+Małopolski!C32+#REF!+#REF!+#REF!+#REF!+#REF!+#REF!+#REF!+#REF!+#REF!+#REF!</f>
        <v>#REF!</v>
      </c>
      <c r="D33" s="86" t="e">
        <f>#REF!+#REF!+#REF!+#REF!+#REF!+Małopolski!D32+#REF!+#REF!+#REF!+#REF!+#REF!+#REF!+#REF!+#REF!+#REF!+#REF!</f>
        <v>#REF!</v>
      </c>
      <c r="E33" s="100" t="e">
        <f t="shared" si="0"/>
        <v>#REF!</v>
      </c>
      <c r="F33" s="95" t="e">
        <f t="shared" si="1"/>
        <v>#REF!</v>
      </c>
      <c r="H33" s="107" t="e">
        <f>C33-'[4]Razem OW'!$D33</f>
        <v>#REF!</v>
      </c>
    </row>
    <row r="34" spans="1:8" s="5" customFormat="1" ht="31.5" customHeight="1" x14ac:dyDescent="0.2">
      <c r="A34" s="34" t="s">
        <v>63</v>
      </c>
      <c r="B34" s="40" t="s">
        <v>64</v>
      </c>
      <c r="C34" s="87" t="e">
        <f>#REF!+#REF!+#REF!+#REF!+#REF!+Małopolski!C34+#REF!+#REF!+#REF!+#REF!+#REF!+#REF!+#REF!+#REF!+#REF!+#REF!</f>
        <v>#REF!</v>
      </c>
      <c r="D34" s="87" t="e">
        <f>#REF!+#REF!+#REF!+#REF!+#REF!+Małopolski!D34+#REF!+#REF!+#REF!+#REF!+#REF!+#REF!+#REF!+#REF!+#REF!+#REF!</f>
        <v>#REF!</v>
      </c>
      <c r="E34" s="15" t="e">
        <f t="shared" si="0"/>
        <v>#REF!</v>
      </c>
      <c r="F34" s="96" t="e">
        <f t="shared" si="1"/>
        <v>#REF!</v>
      </c>
      <c r="H34" s="107" t="e">
        <f>C34-'[4]Razem OW'!$D34</f>
        <v>#REF!</v>
      </c>
    </row>
    <row r="35" spans="1:8" s="5" customFormat="1" ht="31.5" customHeight="1" x14ac:dyDescent="0.2">
      <c r="A35" s="34" t="s">
        <v>62</v>
      </c>
      <c r="B35" s="40" t="s">
        <v>65</v>
      </c>
      <c r="C35" s="87" t="e">
        <f>#REF!+#REF!+#REF!+#REF!+#REF!+Małopolski!C35+#REF!+#REF!+#REF!+#REF!+#REF!+#REF!+#REF!+#REF!+#REF!+#REF!</f>
        <v>#REF!</v>
      </c>
      <c r="D35" s="87" t="e">
        <f>#REF!+#REF!+#REF!+#REF!+#REF!+Małopolski!D35+#REF!+#REF!+#REF!+#REF!+#REF!+#REF!+#REF!+#REF!+#REF!+#REF!</f>
        <v>#REF!</v>
      </c>
      <c r="E35" s="15" t="e">
        <f t="shared" si="0"/>
        <v>#REF!</v>
      </c>
      <c r="F35" s="96" t="e">
        <f t="shared" si="1"/>
        <v>#REF!</v>
      </c>
      <c r="H35" s="107" t="e">
        <f>C35-'[4]Razem OW'!$D35</f>
        <v>#REF!</v>
      </c>
    </row>
    <row r="36" spans="1:8" s="5" customFormat="1" ht="42.75" customHeight="1" x14ac:dyDescent="0.2">
      <c r="A36" s="34" t="s">
        <v>220</v>
      </c>
      <c r="B36" s="40" t="s">
        <v>221</v>
      </c>
      <c r="C36" s="87" t="e">
        <f>#REF!+#REF!+#REF!+#REF!+#REF!+Małopolski!C36+#REF!+#REF!+#REF!+#REF!+#REF!+#REF!+#REF!+#REF!+#REF!+#REF!</f>
        <v>#REF!</v>
      </c>
      <c r="D36" s="87" t="e">
        <f>#REF!+#REF!+#REF!+#REF!+#REF!+Małopolski!D36+#REF!+#REF!+#REF!+#REF!+#REF!+#REF!+#REF!+#REF!+#REF!+#REF!</f>
        <v>#REF!</v>
      </c>
      <c r="E36" s="15" t="e">
        <f t="shared" ref="E36" si="6">IF(C36=D36,"-",D36-C36)</f>
        <v>#REF!</v>
      </c>
      <c r="F36" s="96" t="e">
        <f t="shared" ref="F36" si="7">IF(C36=0,"-",D36/C36)</f>
        <v>#REF!</v>
      </c>
      <c r="H36" s="107" t="e">
        <f>C36-'[4]Razem OW'!$D36</f>
        <v>#REF!</v>
      </c>
    </row>
    <row r="37" spans="1:8" s="3" customFormat="1" ht="30" customHeight="1" x14ac:dyDescent="0.2">
      <c r="A37" s="28" t="s">
        <v>17</v>
      </c>
      <c r="B37" s="47" t="s">
        <v>232</v>
      </c>
      <c r="C37" s="26" t="e">
        <f>C38+C39+C40+C48+C50+C56+C57+C55</f>
        <v>#REF!</v>
      </c>
      <c r="D37" s="26" t="e">
        <f>D38+D39+D40+D48+D50+D56+D57+D55</f>
        <v>#REF!</v>
      </c>
      <c r="E37" s="13" t="e">
        <f t="shared" si="0"/>
        <v>#REF!</v>
      </c>
      <c r="F37" s="97" t="e">
        <f t="shared" si="1"/>
        <v>#REF!</v>
      </c>
      <c r="H37" s="107" t="e">
        <f>C37-'[4]Razem OW'!$D37</f>
        <v>#REF!</v>
      </c>
    </row>
    <row r="38" spans="1:8" ht="28.5" customHeight="1" x14ac:dyDescent="0.2">
      <c r="A38" s="33" t="s">
        <v>18</v>
      </c>
      <c r="B38" s="42" t="s">
        <v>19</v>
      </c>
      <c r="C38" s="79" t="e">
        <f>#REF!+#REF!+#REF!+#REF!+#REF!+Małopolski!C38+#REF!+#REF!+#REF!+#REF!+#REF!+#REF!+#REF!+#REF!+#REF!+#REF!</f>
        <v>#REF!</v>
      </c>
      <c r="D38" s="79" t="e">
        <f>#REF!+#REF!+#REF!+#REF!+#REF!+Małopolski!D38+#REF!+#REF!+#REF!+#REF!+#REF!+#REF!+#REF!+#REF!+#REF!+#REF!</f>
        <v>#REF!</v>
      </c>
      <c r="E38" s="100" t="e">
        <f t="shared" si="0"/>
        <v>#REF!</v>
      </c>
      <c r="F38" s="95" t="e">
        <f t="shared" si="1"/>
        <v>#REF!</v>
      </c>
      <c r="H38" s="107" t="e">
        <f>C38-'[4]Razem OW'!$D38</f>
        <v>#REF!</v>
      </c>
    </row>
    <row r="39" spans="1:8" ht="28.5" customHeight="1" x14ac:dyDescent="0.2">
      <c r="A39" s="33" t="s">
        <v>20</v>
      </c>
      <c r="B39" s="42" t="s">
        <v>21</v>
      </c>
      <c r="C39" s="79" t="e">
        <f>#REF!+#REF!+#REF!+#REF!+#REF!+Małopolski!C39+#REF!+#REF!+#REF!+#REF!+#REF!+#REF!+#REF!+#REF!+#REF!+#REF!</f>
        <v>#REF!</v>
      </c>
      <c r="D39" s="79" t="e">
        <f>#REF!+#REF!+#REF!+#REF!+#REF!+Małopolski!D39+#REF!+#REF!+#REF!+#REF!+#REF!+#REF!+#REF!+#REF!+#REF!+#REF!</f>
        <v>#REF!</v>
      </c>
      <c r="E39" s="100" t="e">
        <f t="shared" si="0"/>
        <v>#REF!</v>
      </c>
      <c r="F39" s="95" t="e">
        <f t="shared" si="1"/>
        <v>#REF!</v>
      </c>
      <c r="H39" s="107" t="e">
        <f>C39-'[4]Razem OW'!$D39</f>
        <v>#REF!</v>
      </c>
    </row>
    <row r="40" spans="1:8" ht="28.5" customHeight="1" x14ac:dyDescent="0.2">
      <c r="A40" s="33" t="s">
        <v>22</v>
      </c>
      <c r="B40" s="43" t="s">
        <v>33</v>
      </c>
      <c r="C40" s="90" t="e">
        <f>C41+C43+C44+C45+C46+C47</f>
        <v>#REF!</v>
      </c>
      <c r="D40" s="90" t="e">
        <f>D41+D43+D44+D45+D46+D47</f>
        <v>#REF!</v>
      </c>
      <c r="E40" s="100" t="e">
        <f t="shared" si="0"/>
        <v>#REF!</v>
      </c>
      <c r="F40" s="95" t="e">
        <f t="shared" si="1"/>
        <v>#REF!</v>
      </c>
      <c r="H40" s="107" t="e">
        <f>C40-'[4]Razem OW'!$D40</f>
        <v>#REF!</v>
      </c>
    </row>
    <row r="41" spans="1:8" ht="28.5" customHeight="1" x14ac:dyDescent="0.2">
      <c r="A41" s="44" t="s">
        <v>41</v>
      </c>
      <c r="B41" s="45" t="s">
        <v>34</v>
      </c>
      <c r="C41" s="79" t="e">
        <f>#REF!+#REF!+#REF!+#REF!+#REF!+Małopolski!C41+#REF!+#REF!+#REF!+#REF!+#REF!+#REF!+#REF!+#REF!+#REF!+#REF!</f>
        <v>#REF!</v>
      </c>
      <c r="D41" s="79" t="e">
        <f>#REF!+#REF!+#REF!+#REF!+#REF!+Małopolski!D41+#REF!+#REF!+#REF!+#REF!+#REF!+#REF!+#REF!+#REF!+#REF!+#REF!</f>
        <v>#REF!</v>
      </c>
      <c r="E41" s="100" t="e">
        <f t="shared" si="0"/>
        <v>#REF!</v>
      </c>
      <c r="F41" s="95" t="e">
        <f t="shared" si="1"/>
        <v>#REF!</v>
      </c>
      <c r="H41" s="107" t="e">
        <f>C41-'[4]Razem OW'!$D41</f>
        <v>#REF!</v>
      </c>
    </row>
    <row r="42" spans="1:8" ht="28.5" customHeight="1" x14ac:dyDescent="0.2">
      <c r="A42" s="44" t="s">
        <v>42</v>
      </c>
      <c r="B42" s="46" t="s">
        <v>35</v>
      </c>
      <c r="C42" s="79" t="e">
        <f>#REF!+#REF!+#REF!+#REF!+#REF!+Małopolski!C42+#REF!+#REF!+#REF!+#REF!+#REF!+#REF!+#REF!+#REF!+#REF!+#REF!</f>
        <v>#REF!</v>
      </c>
      <c r="D42" s="79" t="e">
        <f>#REF!+#REF!+#REF!+#REF!+#REF!+Małopolski!D42+#REF!+#REF!+#REF!+#REF!+#REF!+#REF!+#REF!+#REF!+#REF!+#REF!</f>
        <v>#REF!</v>
      </c>
      <c r="E42" s="100" t="e">
        <f t="shared" si="0"/>
        <v>#REF!</v>
      </c>
      <c r="F42" s="95" t="e">
        <f t="shared" si="1"/>
        <v>#REF!</v>
      </c>
      <c r="H42" s="107" t="e">
        <f>C42-'[4]Razem OW'!$D42</f>
        <v>#REF!</v>
      </c>
    </row>
    <row r="43" spans="1:8" ht="28.5" customHeight="1" x14ac:dyDescent="0.2">
      <c r="A43" s="44" t="s">
        <v>43</v>
      </c>
      <c r="B43" s="45" t="s">
        <v>36</v>
      </c>
      <c r="C43" s="79" t="e">
        <f>#REF!+#REF!+#REF!+#REF!+#REF!+Małopolski!C43+#REF!+#REF!+#REF!+#REF!+#REF!+#REF!+#REF!+#REF!+#REF!+#REF!</f>
        <v>#REF!</v>
      </c>
      <c r="D43" s="79" t="e">
        <f>#REF!+#REF!+#REF!+#REF!+#REF!+Małopolski!D43+#REF!+#REF!+#REF!+#REF!+#REF!+#REF!+#REF!+#REF!+#REF!+#REF!</f>
        <v>#REF!</v>
      </c>
      <c r="E43" s="100" t="e">
        <f t="shared" si="0"/>
        <v>#REF!</v>
      </c>
      <c r="F43" s="95" t="e">
        <f t="shared" si="1"/>
        <v>#REF!</v>
      </c>
      <c r="H43" s="107" t="e">
        <f>C43-'[4]Razem OW'!$D43</f>
        <v>#REF!</v>
      </c>
    </row>
    <row r="44" spans="1:8" ht="28.5" customHeight="1" x14ac:dyDescent="0.2">
      <c r="A44" s="44" t="s">
        <v>44</v>
      </c>
      <c r="B44" s="45" t="s">
        <v>37</v>
      </c>
      <c r="C44" s="79" t="e">
        <f>#REF!+#REF!+#REF!+#REF!+#REF!+Małopolski!C44+#REF!+#REF!+#REF!+#REF!+#REF!+#REF!+#REF!+#REF!+#REF!+#REF!</f>
        <v>#REF!</v>
      </c>
      <c r="D44" s="79" t="e">
        <f>#REF!+#REF!+#REF!+#REF!+#REF!+Małopolski!D44+#REF!+#REF!+#REF!+#REF!+#REF!+#REF!+#REF!+#REF!+#REF!+#REF!</f>
        <v>#REF!</v>
      </c>
      <c r="E44" s="100" t="e">
        <f t="shared" si="0"/>
        <v>#REF!</v>
      </c>
      <c r="F44" s="95" t="e">
        <f t="shared" si="1"/>
        <v>#REF!</v>
      </c>
      <c r="H44" s="107" t="e">
        <f>C44-'[4]Razem OW'!$D44</f>
        <v>#REF!</v>
      </c>
    </row>
    <row r="45" spans="1:8" ht="28.5" customHeight="1" x14ac:dyDescent="0.2">
      <c r="A45" s="44" t="s">
        <v>45</v>
      </c>
      <c r="B45" s="45" t="s">
        <v>38</v>
      </c>
      <c r="C45" s="79" t="e">
        <f>#REF!+#REF!+#REF!+#REF!+#REF!+Małopolski!C45+#REF!+#REF!+#REF!+#REF!+#REF!+#REF!+#REF!+#REF!+#REF!+#REF!</f>
        <v>#REF!</v>
      </c>
      <c r="D45" s="79" t="e">
        <f>#REF!+#REF!+#REF!+#REF!+#REF!+Małopolski!D45+#REF!+#REF!+#REF!+#REF!+#REF!+#REF!+#REF!+#REF!+#REF!+#REF!</f>
        <v>#REF!</v>
      </c>
      <c r="E45" s="100" t="e">
        <f t="shared" si="0"/>
        <v>#REF!</v>
      </c>
      <c r="F45" s="95" t="e">
        <f t="shared" si="1"/>
        <v>#REF!</v>
      </c>
      <c r="H45" s="107" t="e">
        <f>C45-'[4]Razem OW'!$D45</f>
        <v>#REF!</v>
      </c>
    </row>
    <row r="46" spans="1:8" ht="28.5" customHeight="1" x14ac:dyDescent="0.2">
      <c r="A46" s="44" t="s">
        <v>46</v>
      </c>
      <c r="B46" s="45" t="s">
        <v>39</v>
      </c>
      <c r="C46" s="79" t="e">
        <f>#REF!+#REF!+#REF!+#REF!+#REF!+Małopolski!C46+#REF!+#REF!+#REF!+#REF!+#REF!+#REF!+#REF!+#REF!+#REF!+#REF!</f>
        <v>#REF!</v>
      </c>
      <c r="D46" s="79" t="e">
        <f>#REF!+#REF!+#REF!+#REF!+#REF!+Małopolski!D46+#REF!+#REF!+#REF!+#REF!+#REF!+#REF!+#REF!+#REF!+#REF!+#REF!</f>
        <v>#REF!</v>
      </c>
      <c r="E46" s="100" t="e">
        <f t="shared" si="0"/>
        <v>#REF!</v>
      </c>
      <c r="F46" s="95" t="e">
        <f t="shared" si="1"/>
        <v>#REF!</v>
      </c>
      <c r="H46" s="107" t="e">
        <f>C46-'[4]Razem OW'!$D46</f>
        <v>#REF!</v>
      </c>
    </row>
    <row r="47" spans="1:8" ht="28.5" customHeight="1" x14ac:dyDescent="0.2">
      <c r="A47" s="44" t="s">
        <v>47</v>
      </c>
      <c r="B47" s="45" t="s">
        <v>40</v>
      </c>
      <c r="C47" s="79" t="e">
        <f>#REF!+#REF!+#REF!+#REF!+#REF!+Małopolski!C47+#REF!+#REF!+#REF!+#REF!+#REF!+#REF!+#REF!+#REF!+#REF!+#REF!</f>
        <v>#REF!</v>
      </c>
      <c r="D47" s="79" t="e">
        <f>#REF!+#REF!+#REF!+#REF!+#REF!+Małopolski!D47+#REF!+#REF!+#REF!+#REF!+#REF!+#REF!+#REF!+#REF!+#REF!+#REF!</f>
        <v>#REF!</v>
      </c>
      <c r="E47" s="100" t="e">
        <f t="shared" si="0"/>
        <v>#REF!</v>
      </c>
      <c r="F47" s="95" t="e">
        <f t="shared" si="1"/>
        <v>#REF!</v>
      </c>
      <c r="H47" s="107" t="e">
        <f>C47-'[4]Razem OW'!$D47</f>
        <v>#REF!</v>
      </c>
    </row>
    <row r="48" spans="1:8" ht="28.5" customHeight="1" x14ac:dyDescent="0.2">
      <c r="A48" s="33" t="s">
        <v>23</v>
      </c>
      <c r="B48" s="42" t="s">
        <v>222</v>
      </c>
      <c r="C48" s="79" t="e">
        <f>#REF!+#REF!+#REF!+#REF!+#REF!+Małopolski!C48+#REF!+#REF!+#REF!+#REF!+#REF!+#REF!+#REF!+#REF!+#REF!+#REF!</f>
        <v>#REF!</v>
      </c>
      <c r="D48" s="79" t="e">
        <f>#REF!+#REF!+#REF!+#REF!+#REF!+Małopolski!D48+#REF!+#REF!+#REF!+#REF!+#REF!+#REF!+#REF!+#REF!+#REF!+#REF!</f>
        <v>#REF!</v>
      </c>
      <c r="E48" s="100" t="e">
        <f t="shared" si="0"/>
        <v>#REF!</v>
      </c>
      <c r="F48" s="95" t="e">
        <f t="shared" si="1"/>
        <v>#REF!</v>
      </c>
      <c r="H48" s="107" t="e">
        <f>C48-'[4]Razem OW'!$D48</f>
        <v>#REF!</v>
      </c>
    </row>
    <row r="49" spans="1:8" ht="28.5" customHeight="1" x14ac:dyDescent="0.2">
      <c r="A49" s="44" t="s">
        <v>223</v>
      </c>
      <c r="B49" s="45" t="s">
        <v>224</v>
      </c>
      <c r="C49" s="79" t="e">
        <f>#REF!+#REF!+#REF!+#REF!+#REF!+Małopolski!C49+#REF!+#REF!+#REF!+#REF!+#REF!+#REF!+#REF!+#REF!+#REF!+#REF!</f>
        <v>#REF!</v>
      </c>
      <c r="D49" s="79" t="e">
        <f>#REF!+#REF!+#REF!+#REF!+#REF!+Małopolski!D49+#REF!+#REF!+#REF!+#REF!+#REF!+#REF!+#REF!+#REF!+#REF!+#REF!</f>
        <v>#REF!</v>
      </c>
      <c r="E49" s="100" t="e">
        <f t="shared" si="0"/>
        <v>#REF!</v>
      </c>
      <c r="F49" s="95" t="e">
        <f t="shared" si="1"/>
        <v>#REF!</v>
      </c>
      <c r="H49" s="107" t="e">
        <f>C49-'[4]Razem OW'!$D49</f>
        <v>#REF!</v>
      </c>
    </row>
    <row r="50" spans="1:8" ht="28.5" customHeight="1" x14ac:dyDescent="0.2">
      <c r="A50" s="33" t="s">
        <v>24</v>
      </c>
      <c r="B50" s="43" t="s">
        <v>57</v>
      </c>
      <c r="C50" s="79" t="e">
        <f>C51+C52+C53+C54</f>
        <v>#REF!</v>
      </c>
      <c r="D50" s="79" t="e">
        <f>D51+D52+D53+D54</f>
        <v>#REF!</v>
      </c>
      <c r="E50" s="100" t="e">
        <f t="shared" si="0"/>
        <v>#REF!</v>
      </c>
      <c r="F50" s="95" t="e">
        <f t="shared" si="1"/>
        <v>#REF!</v>
      </c>
      <c r="H50" s="107" t="e">
        <f>C50-'[4]Razem OW'!$D50</f>
        <v>#REF!</v>
      </c>
    </row>
    <row r="51" spans="1:8" ht="28.5" customHeight="1" x14ac:dyDescent="0.2">
      <c r="A51" s="44" t="s">
        <v>52</v>
      </c>
      <c r="B51" s="45" t="s">
        <v>48</v>
      </c>
      <c r="C51" s="79" t="e">
        <f>#REF!+#REF!+#REF!+#REF!+#REF!+Małopolski!C51+#REF!+#REF!+#REF!+#REF!+#REF!+#REF!+#REF!+#REF!+#REF!+#REF!</f>
        <v>#REF!</v>
      </c>
      <c r="D51" s="79" t="e">
        <f>#REF!+#REF!+#REF!+#REF!+#REF!+Małopolski!D51+#REF!+#REF!+#REF!+#REF!+#REF!+#REF!+#REF!+#REF!+#REF!+#REF!</f>
        <v>#REF!</v>
      </c>
      <c r="E51" s="100" t="e">
        <f t="shared" si="0"/>
        <v>#REF!</v>
      </c>
      <c r="F51" s="95" t="e">
        <f t="shared" si="1"/>
        <v>#REF!</v>
      </c>
      <c r="H51" s="107" t="e">
        <f>C51-'[4]Razem OW'!$D51</f>
        <v>#REF!</v>
      </c>
    </row>
    <row r="52" spans="1:8" ht="28.5" customHeight="1" x14ac:dyDescent="0.2">
      <c r="A52" s="44" t="s">
        <v>53</v>
      </c>
      <c r="B52" s="45" t="s">
        <v>49</v>
      </c>
      <c r="C52" s="79" t="e">
        <f>#REF!+#REF!+#REF!+#REF!+#REF!+Małopolski!C52+#REF!+#REF!+#REF!+#REF!+#REF!+#REF!+#REF!+#REF!+#REF!+#REF!</f>
        <v>#REF!</v>
      </c>
      <c r="D52" s="79" t="e">
        <f>#REF!+#REF!+#REF!+#REF!+#REF!+Małopolski!D52+#REF!+#REF!+#REF!+#REF!+#REF!+#REF!+#REF!+#REF!+#REF!+#REF!</f>
        <v>#REF!</v>
      </c>
      <c r="E52" s="100" t="e">
        <f t="shared" si="0"/>
        <v>#REF!</v>
      </c>
      <c r="F52" s="95" t="e">
        <f t="shared" si="1"/>
        <v>#REF!</v>
      </c>
      <c r="H52" s="107" t="e">
        <f>C52-'[4]Razem OW'!$D52</f>
        <v>#REF!</v>
      </c>
    </row>
    <row r="53" spans="1:8" ht="28.5" customHeight="1" x14ac:dyDescent="0.2">
      <c r="A53" s="44" t="s">
        <v>54</v>
      </c>
      <c r="B53" s="45" t="s">
        <v>50</v>
      </c>
      <c r="C53" s="79" t="e">
        <f>#REF!+#REF!+#REF!+#REF!+#REF!+Małopolski!C53+#REF!+#REF!+#REF!+#REF!+#REF!+#REF!+#REF!+#REF!+#REF!+#REF!</f>
        <v>#REF!</v>
      </c>
      <c r="D53" s="79" t="e">
        <f>#REF!+#REF!+#REF!+#REF!+#REF!+Małopolski!D53+#REF!+#REF!+#REF!+#REF!+#REF!+#REF!+#REF!+#REF!+#REF!+#REF!</f>
        <v>#REF!</v>
      </c>
      <c r="E53" s="100" t="e">
        <f t="shared" si="0"/>
        <v>#REF!</v>
      </c>
      <c r="F53" s="95" t="e">
        <f t="shared" si="1"/>
        <v>#REF!</v>
      </c>
      <c r="H53" s="107" t="e">
        <f>C53-'[4]Razem OW'!$D53</f>
        <v>#REF!</v>
      </c>
    </row>
    <row r="54" spans="1:8" ht="28.5" customHeight="1" x14ac:dyDescent="0.2">
      <c r="A54" s="44" t="s">
        <v>55</v>
      </c>
      <c r="B54" s="45" t="s">
        <v>51</v>
      </c>
      <c r="C54" s="79" t="e">
        <f>#REF!+#REF!+#REF!+#REF!+#REF!+Małopolski!C54+#REF!+#REF!+#REF!+#REF!+#REF!+#REF!+#REF!+#REF!+#REF!+#REF!</f>
        <v>#REF!</v>
      </c>
      <c r="D54" s="79" t="e">
        <f>#REF!+#REF!+#REF!+#REF!+#REF!+Małopolski!D54+#REF!+#REF!+#REF!+#REF!+#REF!+#REF!+#REF!+#REF!+#REF!+#REF!</f>
        <v>#REF!</v>
      </c>
      <c r="E54" s="100" t="e">
        <f t="shared" si="0"/>
        <v>#REF!</v>
      </c>
      <c r="F54" s="95" t="e">
        <f t="shared" si="1"/>
        <v>#REF!</v>
      </c>
      <c r="H54" s="107" t="e">
        <f>C54-'[4]Razem OW'!$D54</f>
        <v>#REF!</v>
      </c>
    </row>
    <row r="55" spans="1:8" ht="28.5" customHeight="1" x14ac:dyDescent="0.2">
      <c r="A55" s="33" t="s">
        <v>25</v>
      </c>
      <c r="B55" s="42" t="s">
        <v>26</v>
      </c>
      <c r="C55" s="79" t="e">
        <f>#REF!+#REF!+#REF!+#REF!+#REF!+Małopolski!C55+#REF!+#REF!+#REF!+#REF!+#REF!+#REF!+#REF!+#REF!+#REF!+#REF!</f>
        <v>#REF!</v>
      </c>
      <c r="D55" s="79" t="e">
        <f>#REF!+#REF!+#REF!+#REF!+#REF!+Małopolski!D55+#REF!+#REF!+#REF!+#REF!+#REF!+#REF!+#REF!+#REF!+#REF!+#REF!</f>
        <v>#REF!</v>
      </c>
      <c r="E55" s="100" t="e">
        <f t="shared" si="0"/>
        <v>#REF!</v>
      </c>
      <c r="F55" s="95" t="e">
        <f t="shared" si="1"/>
        <v>#REF!</v>
      </c>
      <c r="H55" s="107" t="e">
        <f>C55-'[4]Razem OW'!$D55</f>
        <v>#REF!</v>
      </c>
    </row>
    <row r="56" spans="1:8" ht="28.5" customHeight="1" x14ac:dyDescent="0.2">
      <c r="A56" s="33" t="s">
        <v>27</v>
      </c>
      <c r="B56" s="42" t="s">
        <v>225</v>
      </c>
      <c r="C56" s="86" t="e">
        <f>#REF!+#REF!+#REF!+#REF!+#REF!+Małopolski!C56+#REF!+#REF!+#REF!+#REF!+#REF!+#REF!+#REF!+#REF!+#REF!+#REF!</f>
        <v>#REF!</v>
      </c>
      <c r="D56" s="86" t="e">
        <f>#REF!+#REF!+#REF!+#REF!+#REF!+Małopolski!D56+#REF!+#REF!+#REF!+#REF!+#REF!+#REF!+#REF!+#REF!+#REF!+#REF!</f>
        <v>#REF!</v>
      </c>
      <c r="E56" s="100" t="e">
        <f t="shared" si="0"/>
        <v>#REF!</v>
      </c>
      <c r="F56" s="98" t="e">
        <f t="shared" si="1"/>
        <v>#REF!</v>
      </c>
      <c r="H56" s="107" t="e">
        <f>C56-'[4]Razem OW'!$D56</f>
        <v>#REF!</v>
      </c>
    </row>
    <row r="57" spans="1:8" ht="28.5" customHeight="1" x14ac:dyDescent="0.2">
      <c r="A57" s="33" t="s">
        <v>28</v>
      </c>
      <c r="B57" s="42" t="s">
        <v>29</v>
      </c>
      <c r="C57" s="79" t="e">
        <f>#REF!+#REF!+#REF!+#REF!+#REF!+Małopolski!C57+#REF!+#REF!+#REF!+#REF!+#REF!+#REF!+#REF!+#REF!+#REF!+#REF!</f>
        <v>#REF!</v>
      </c>
      <c r="D57" s="79" t="e">
        <f>#REF!+#REF!+#REF!+#REF!+#REF!+Małopolski!D57+#REF!+#REF!+#REF!+#REF!+#REF!+#REF!+#REF!+#REF!+#REF!+#REF!</f>
        <v>#REF!</v>
      </c>
      <c r="E57" s="100" t="e">
        <f t="shared" si="0"/>
        <v>#REF!</v>
      </c>
      <c r="F57" s="95" t="e">
        <f t="shared" si="1"/>
        <v>#REF!</v>
      </c>
      <c r="H57" s="107" t="e">
        <f>C57-'[4]Razem OW'!$D57</f>
        <v>#REF!</v>
      </c>
    </row>
    <row r="58" spans="1:8" s="3" customFormat="1" ht="30" customHeight="1" x14ac:dyDescent="0.2">
      <c r="A58" s="35" t="s">
        <v>30</v>
      </c>
      <c r="B58" s="47" t="s">
        <v>226</v>
      </c>
      <c r="C58" s="88" t="e">
        <f>C59+C60+C61+C62</f>
        <v>#REF!</v>
      </c>
      <c r="D58" s="88" t="e">
        <f>D59+D60+D61+D62</f>
        <v>#REF!</v>
      </c>
      <c r="E58" s="13" t="e">
        <f t="shared" si="0"/>
        <v>#REF!</v>
      </c>
      <c r="F58" s="99" t="e">
        <f t="shared" si="1"/>
        <v>#REF!</v>
      </c>
      <c r="H58" s="107" t="e">
        <f>C58-'[4]Razem OW'!$D58</f>
        <v>#REF!</v>
      </c>
    </row>
    <row r="59" spans="1:8" ht="42" customHeight="1" x14ac:dyDescent="0.2">
      <c r="A59" s="33" t="s">
        <v>93</v>
      </c>
      <c r="B59" s="42" t="s">
        <v>116</v>
      </c>
      <c r="C59" s="79" t="e">
        <f>#REF!+#REF!+#REF!+#REF!+#REF!+Małopolski!C59+#REF!+#REF!+#REF!+#REF!+#REF!+#REF!+#REF!+#REF!+#REF!+#REF!</f>
        <v>#REF!</v>
      </c>
      <c r="D59" s="79" t="e">
        <f>#REF!+#REF!+#REF!+#REF!+#REF!+Małopolski!D59+#REF!+#REF!+#REF!+#REF!+#REF!+#REF!+#REF!+#REF!+#REF!+#REF!</f>
        <v>#REF!</v>
      </c>
      <c r="E59" s="79" t="e">
        <f t="shared" si="0"/>
        <v>#REF!</v>
      </c>
      <c r="F59" s="95" t="e">
        <f t="shared" si="1"/>
        <v>#REF!</v>
      </c>
      <c r="H59" s="107" t="e">
        <f>C59-'[4]Razem OW'!$D59</f>
        <v>#REF!</v>
      </c>
    </row>
    <row r="60" spans="1:8" ht="31.5" customHeight="1" x14ac:dyDescent="0.2">
      <c r="A60" s="33" t="s">
        <v>31</v>
      </c>
      <c r="B60" s="42" t="s">
        <v>59</v>
      </c>
      <c r="C60" s="79" t="e">
        <f>#REF!+#REF!+#REF!+#REF!+#REF!+Małopolski!C60+#REF!+#REF!+#REF!+#REF!+#REF!+#REF!+#REF!+#REF!+#REF!+#REF!</f>
        <v>#REF!</v>
      </c>
      <c r="D60" s="79" t="e">
        <f>#REF!+#REF!+#REF!+#REF!+#REF!+Małopolski!D60+#REF!+#REF!+#REF!+#REF!+#REF!+#REF!+#REF!+#REF!+#REF!+#REF!</f>
        <v>#REF!</v>
      </c>
      <c r="E60" s="79" t="e">
        <f t="shared" si="0"/>
        <v>#REF!</v>
      </c>
      <c r="F60" s="95" t="e">
        <f t="shared" si="1"/>
        <v>#REF!</v>
      </c>
      <c r="H60" s="107" t="e">
        <f>C60-'[4]Razem OW'!$D60</f>
        <v>#REF!</v>
      </c>
    </row>
    <row r="61" spans="1:8" ht="31.5" customHeight="1" x14ac:dyDescent="0.2">
      <c r="A61" s="33" t="s">
        <v>32</v>
      </c>
      <c r="B61" s="42" t="s">
        <v>95</v>
      </c>
      <c r="C61" s="79" t="e">
        <f>#REF!+#REF!+#REF!+#REF!+#REF!+Małopolski!C61+#REF!+#REF!+#REF!+#REF!+#REF!+#REF!+#REF!+#REF!+#REF!+#REF!</f>
        <v>#REF!</v>
      </c>
      <c r="D61" s="79" t="e">
        <f>#REF!+#REF!+#REF!+#REF!+#REF!+Małopolski!D61+#REF!+#REF!+#REF!+#REF!+#REF!+#REF!+#REF!+#REF!+#REF!+#REF!</f>
        <v>#REF!</v>
      </c>
      <c r="E61" s="79" t="e">
        <f t="shared" si="0"/>
        <v>#REF!</v>
      </c>
      <c r="F61" s="95" t="e">
        <f t="shared" si="1"/>
        <v>#REF!</v>
      </c>
      <c r="H61" s="107" t="e">
        <f>C61-'[4]Razem OW'!$D61</f>
        <v>#REF!</v>
      </c>
    </row>
    <row r="62" spans="1:8" ht="31.5" customHeight="1" x14ac:dyDescent="0.2">
      <c r="A62" s="33" t="s">
        <v>94</v>
      </c>
      <c r="B62" s="42" t="s">
        <v>96</v>
      </c>
      <c r="C62" s="79" t="e">
        <f>#REF!+#REF!+#REF!+#REF!+#REF!+Małopolski!C62+#REF!+#REF!+#REF!+#REF!+#REF!+#REF!+#REF!+#REF!+#REF!+#REF!</f>
        <v>#REF!</v>
      </c>
      <c r="D62" s="79" t="e">
        <f>#REF!+#REF!+#REF!+#REF!+#REF!+Małopolski!D62+#REF!+#REF!+#REF!+#REF!+#REF!+#REF!+#REF!+#REF!+#REF!+#REF!</f>
        <v>#REF!</v>
      </c>
      <c r="E62" s="79" t="e">
        <f t="shared" si="0"/>
        <v>#REF!</v>
      </c>
      <c r="F62" s="95" t="e">
        <f t="shared" si="1"/>
        <v>#REF!</v>
      </c>
      <c r="H62" s="107" t="e">
        <f>C62-'[4]Razem OW'!$D62</f>
        <v>#REF!</v>
      </c>
    </row>
    <row r="63" spans="1:8" ht="32.25" customHeight="1" x14ac:dyDescent="0.2">
      <c r="A63" s="35" t="s">
        <v>101</v>
      </c>
      <c r="B63" s="47" t="s">
        <v>123</v>
      </c>
      <c r="C63" s="88" t="e">
        <f>#REF!+#REF!+#REF!+#REF!+#REF!+Małopolski!C63+#REF!+#REF!+#REF!+#REF!+#REF!+#REF!+#REF!+#REF!+#REF!+#REF!</f>
        <v>#REF!</v>
      </c>
      <c r="D63" s="88" t="e">
        <f>#REF!+#REF!+#REF!+#REF!+#REF!+Małopolski!D63+#REF!+#REF!+#REF!+#REF!+#REF!+#REF!+#REF!+#REF!+#REF!+#REF!</f>
        <v>#REF!</v>
      </c>
      <c r="E63" s="13" t="e">
        <f t="shared" si="0"/>
        <v>#REF!</v>
      </c>
      <c r="F63" s="99" t="e">
        <f t="shared" si="1"/>
        <v>#REF!</v>
      </c>
      <c r="H63" s="107" t="e">
        <f>C63-'[4]Razem OW'!$D63</f>
        <v>#REF!</v>
      </c>
    </row>
  </sheetData>
  <sheetProtection formatCells="0" formatColumns="0" formatRows="0" insertColumns="0" insertRows="0" insertHyperlinks="0" deleteColumns="0" deleteRows="0"/>
  <mergeCells count="7">
    <mergeCell ref="E4:E5"/>
    <mergeCell ref="F4:F5"/>
    <mergeCell ref="A1:F1"/>
    <mergeCell ref="A4:A5"/>
    <mergeCell ref="B4:B5"/>
    <mergeCell ref="C4:C5"/>
    <mergeCell ref="D4:D5"/>
  </mergeCells>
  <phoneticPr fontId="0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  <ignoredErrors>
    <ignoredError sqref="C56:D56 F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rgb="FF92D050"/>
    <pageSetUpPr fitToPage="1"/>
  </sheetPr>
  <dimension ref="A1:F63"/>
  <sheetViews>
    <sheetView showGridLines="0" tabSelected="1" view="pageBreakPreview" zoomScale="55" zoomScaleNormal="70" zoomScaleSheetLayoutView="55" workbookViewId="0">
      <selection activeCell="C37" sqref="C37"/>
    </sheetView>
  </sheetViews>
  <sheetFormatPr defaultRowHeight="12.75" x14ac:dyDescent="0.2"/>
  <cols>
    <col min="1" max="1" width="9.140625" style="2"/>
    <col min="2" max="2" width="117.28515625" style="2" customWidth="1"/>
    <col min="3" max="3" width="25.7109375" style="2" customWidth="1"/>
    <col min="4" max="6" width="25.7109375" style="2" hidden="1" customWidth="1"/>
    <col min="7" max="8" width="9.140625" style="2" customWidth="1"/>
    <col min="9" max="16384" width="9.140625" style="2"/>
  </cols>
  <sheetData>
    <row r="1" spans="1:6" s="50" customFormat="1" ht="51" customHeight="1" x14ac:dyDescent="0.2">
      <c r="A1" s="147" t="s">
        <v>241</v>
      </c>
      <c r="B1" s="147"/>
      <c r="C1" s="147"/>
      <c r="D1" s="147"/>
      <c r="E1" s="147"/>
      <c r="F1" s="147"/>
    </row>
    <row r="2" spans="1:6" ht="33" customHeight="1" x14ac:dyDescent="0.2">
      <c r="A2" s="1"/>
      <c r="B2" s="78"/>
      <c r="C2" s="92" t="str">
        <f>NFZ!C3</f>
        <v>w tys. zł</v>
      </c>
      <c r="D2" s="92"/>
      <c r="E2" s="92" t="str">
        <f>NFZ!E3</f>
        <v>w tys. zł</v>
      </c>
    </row>
    <row r="3" spans="1:6" s="6" customFormat="1" ht="45" customHeight="1" x14ac:dyDescent="0.2">
      <c r="A3" s="146" t="s">
        <v>127</v>
      </c>
      <c r="B3" s="145" t="s">
        <v>58</v>
      </c>
      <c r="C3" s="141" t="s">
        <v>238</v>
      </c>
      <c r="D3" s="141" t="s">
        <v>158</v>
      </c>
      <c r="E3" s="138" t="s">
        <v>159</v>
      </c>
      <c r="F3" s="138" t="s">
        <v>160</v>
      </c>
    </row>
    <row r="4" spans="1:6" s="6" customFormat="1" ht="45" customHeight="1" x14ac:dyDescent="0.2">
      <c r="A4" s="145"/>
      <c r="B4" s="145"/>
      <c r="C4" s="142"/>
      <c r="D4" s="142"/>
      <c r="E4" s="138"/>
      <c r="F4" s="138"/>
    </row>
    <row r="5" spans="1:6" s="4" customFormat="1" ht="14.25" x14ac:dyDescent="0.2">
      <c r="A5" s="23">
        <v>1</v>
      </c>
      <c r="B5" s="24">
        <v>2</v>
      </c>
      <c r="C5" s="23">
        <v>3</v>
      </c>
      <c r="D5" s="24">
        <v>4</v>
      </c>
      <c r="E5" s="23">
        <v>5</v>
      </c>
      <c r="F5" s="24">
        <v>6</v>
      </c>
    </row>
    <row r="6" spans="1:6" s="3" customFormat="1" ht="30" customHeight="1" x14ac:dyDescent="0.2">
      <c r="A6" s="25" t="s">
        <v>0</v>
      </c>
      <c r="B6" s="41" t="s">
        <v>209</v>
      </c>
      <c r="C6" s="13">
        <f>C7+C8+C9+C14+C15+C16+C17+C18+C19+C20+C21+C22+C23+C24+C28+C29+C31+C32+C33</f>
        <v>5693823</v>
      </c>
      <c r="D6" s="13">
        <f>D7+D8+D9+D14+D15+D16+D17+D18+D19+D20+D21+D22+D23+D24+D28+D29+D31+D32</f>
        <v>5693823</v>
      </c>
      <c r="E6" s="13" t="str">
        <f>IF(C6=D6,"-",D6-C6)</f>
        <v>-</v>
      </c>
      <c r="F6" s="94">
        <f>IF(C6=0,"-",D6/C6)</f>
        <v>1</v>
      </c>
    </row>
    <row r="7" spans="1:6" ht="31.5" customHeight="1" x14ac:dyDescent="0.2">
      <c r="A7" s="31" t="s">
        <v>1</v>
      </c>
      <c r="B7" s="81" t="s">
        <v>128</v>
      </c>
      <c r="C7" s="86">
        <v>774058</v>
      </c>
      <c r="D7" s="86">
        <f>C7</f>
        <v>774058</v>
      </c>
      <c r="E7" s="100" t="str">
        <f t="shared" ref="E7:E63" si="0">IF(C7=D7,"-",D7-C7)</f>
        <v>-</v>
      </c>
      <c r="F7" s="95">
        <f t="shared" ref="F7:F63" si="1">IF(C7=0,"-",D7/C7)</f>
        <v>1</v>
      </c>
    </row>
    <row r="8" spans="1:6" ht="31.5" customHeight="1" x14ac:dyDescent="0.2">
      <c r="A8" s="31" t="s">
        <v>2</v>
      </c>
      <c r="B8" s="81" t="s">
        <v>129</v>
      </c>
      <c r="C8" s="86">
        <v>489307</v>
      </c>
      <c r="D8" s="86">
        <f t="shared" ref="D8:D35" si="2">C8</f>
        <v>489307</v>
      </c>
      <c r="E8" s="100" t="str">
        <f t="shared" si="0"/>
        <v>-</v>
      </c>
      <c r="F8" s="95">
        <f t="shared" si="1"/>
        <v>1</v>
      </c>
    </row>
    <row r="9" spans="1:6" ht="31.5" customHeight="1" x14ac:dyDescent="0.2">
      <c r="A9" s="31" t="s">
        <v>3</v>
      </c>
      <c r="B9" s="81" t="s">
        <v>126</v>
      </c>
      <c r="C9" s="86">
        <v>2756091</v>
      </c>
      <c r="D9" s="86">
        <f t="shared" si="2"/>
        <v>2756091</v>
      </c>
      <c r="E9" s="100" t="str">
        <f t="shared" si="0"/>
        <v>-</v>
      </c>
      <c r="F9" s="95">
        <f t="shared" si="1"/>
        <v>1</v>
      </c>
    </row>
    <row r="10" spans="1:6" ht="31.5" customHeight="1" x14ac:dyDescent="0.2">
      <c r="A10" s="82" t="s">
        <v>60</v>
      </c>
      <c r="B10" s="121" t="s">
        <v>202</v>
      </c>
      <c r="C10" s="86">
        <v>259494</v>
      </c>
      <c r="D10" s="86">
        <f t="shared" si="2"/>
        <v>259494</v>
      </c>
      <c r="E10" s="100" t="str">
        <f t="shared" si="0"/>
        <v>-</v>
      </c>
      <c r="F10" s="95">
        <f t="shared" si="1"/>
        <v>1</v>
      </c>
    </row>
    <row r="11" spans="1:6" ht="31.5" customHeight="1" x14ac:dyDescent="0.2">
      <c r="A11" s="82" t="s">
        <v>203</v>
      </c>
      <c r="B11" s="121" t="s">
        <v>206</v>
      </c>
      <c r="C11" s="86">
        <v>231845</v>
      </c>
      <c r="D11" s="86">
        <f t="shared" ref="D11:D13" si="3">C11</f>
        <v>231845</v>
      </c>
      <c r="E11" s="100" t="str">
        <f t="shared" ref="E11:E13" si="4">IF(C11=D11,"-",D11-C11)</f>
        <v>-</v>
      </c>
      <c r="F11" s="95">
        <f t="shared" ref="F11:F13" si="5">IF(C11=0,"-",D11/C11)</f>
        <v>1</v>
      </c>
    </row>
    <row r="12" spans="1:6" ht="31.5" customHeight="1" x14ac:dyDescent="0.2">
      <c r="A12" s="82" t="s">
        <v>204</v>
      </c>
      <c r="B12" s="121" t="s">
        <v>207</v>
      </c>
      <c r="C12" s="86">
        <v>111945</v>
      </c>
      <c r="D12" s="86">
        <f t="shared" si="3"/>
        <v>111945</v>
      </c>
      <c r="E12" s="100" t="str">
        <f t="shared" si="4"/>
        <v>-</v>
      </c>
      <c r="F12" s="95">
        <f t="shared" si="5"/>
        <v>1</v>
      </c>
    </row>
    <row r="13" spans="1:6" ht="31.5" customHeight="1" x14ac:dyDescent="0.2">
      <c r="A13" s="82" t="s">
        <v>205</v>
      </c>
      <c r="B13" s="121" t="s">
        <v>208</v>
      </c>
      <c r="C13" s="86">
        <v>51401</v>
      </c>
      <c r="D13" s="86">
        <f t="shared" si="3"/>
        <v>51401</v>
      </c>
      <c r="E13" s="100" t="str">
        <f t="shared" si="4"/>
        <v>-</v>
      </c>
      <c r="F13" s="95">
        <f t="shared" si="5"/>
        <v>1</v>
      </c>
    </row>
    <row r="14" spans="1:6" ht="31.5" customHeight="1" x14ac:dyDescent="0.2">
      <c r="A14" s="31" t="s">
        <v>4</v>
      </c>
      <c r="B14" s="81" t="s">
        <v>135</v>
      </c>
      <c r="C14" s="86">
        <v>171300</v>
      </c>
      <c r="D14" s="86">
        <f t="shared" si="2"/>
        <v>171300</v>
      </c>
      <c r="E14" s="100" t="str">
        <f t="shared" si="0"/>
        <v>-</v>
      </c>
      <c r="F14" s="95">
        <f t="shared" si="1"/>
        <v>1</v>
      </c>
    </row>
    <row r="15" spans="1:6" ht="31.5" customHeight="1" x14ac:dyDescent="0.2">
      <c r="A15" s="31" t="s">
        <v>5</v>
      </c>
      <c r="B15" s="81" t="s">
        <v>130</v>
      </c>
      <c r="C15" s="86">
        <v>185933</v>
      </c>
      <c r="D15" s="86">
        <f t="shared" si="2"/>
        <v>185933</v>
      </c>
      <c r="E15" s="100" t="str">
        <f t="shared" si="0"/>
        <v>-</v>
      </c>
      <c r="F15" s="95">
        <f t="shared" si="1"/>
        <v>1</v>
      </c>
    </row>
    <row r="16" spans="1:6" ht="31.5" customHeight="1" x14ac:dyDescent="0.2">
      <c r="A16" s="31" t="s">
        <v>6</v>
      </c>
      <c r="B16" s="81" t="s">
        <v>137</v>
      </c>
      <c r="C16" s="86">
        <v>118925</v>
      </c>
      <c r="D16" s="86">
        <f t="shared" si="2"/>
        <v>118925</v>
      </c>
      <c r="E16" s="100" t="str">
        <f t="shared" si="0"/>
        <v>-</v>
      </c>
      <c r="F16" s="95">
        <f t="shared" si="1"/>
        <v>1</v>
      </c>
    </row>
    <row r="17" spans="1:6" ht="31.5" customHeight="1" x14ac:dyDescent="0.2">
      <c r="A17" s="31" t="s">
        <v>7</v>
      </c>
      <c r="B17" s="81" t="s">
        <v>136</v>
      </c>
      <c r="C17" s="86">
        <v>36969</v>
      </c>
      <c r="D17" s="86">
        <f t="shared" si="2"/>
        <v>36969</v>
      </c>
      <c r="E17" s="100" t="str">
        <f t="shared" si="0"/>
        <v>-</v>
      </c>
      <c r="F17" s="95">
        <f t="shared" si="1"/>
        <v>1</v>
      </c>
    </row>
    <row r="18" spans="1:6" ht="31.5" customHeight="1" x14ac:dyDescent="0.2">
      <c r="A18" s="31" t="s">
        <v>8</v>
      </c>
      <c r="B18" s="81" t="s">
        <v>131</v>
      </c>
      <c r="C18" s="86">
        <v>184826</v>
      </c>
      <c r="D18" s="86">
        <f t="shared" si="2"/>
        <v>184826</v>
      </c>
      <c r="E18" s="100" t="str">
        <f t="shared" si="0"/>
        <v>-</v>
      </c>
      <c r="F18" s="95">
        <f t="shared" si="1"/>
        <v>1</v>
      </c>
    </row>
    <row r="19" spans="1:6" ht="31.5" customHeight="1" x14ac:dyDescent="0.2">
      <c r="A19" s="31" t="s">
        <v>9</v>
      </c>
      <c r="B19" s="81" t="s">
        <v>132</v>
      </c>
      <c r="C19" s="86">
        <v>50305</v>
      </c>
      <c r="D19" s="86">
        <f t="shared" si="2"/>
        <v>50305</v>
      </c>
      <c r="E19" s="100" t="str">
        <f t="shared" si="0"/>
        <v>-</v>
      </c>
      <c r="F19" s="95">
        <f t="shared" si="1"/>
        <v>1</v>
      </c>
    </row>
    <row r="20" spans="1:6" ht="31.5" customHeight="1" x14ac:dyDescent="0.2">
      <c r="A20" s="31" t="s">
        <v>10</v>
      </c>
      <c r="B20" s="81" t="s">
        <v>138</v>
      </c>
      <c r="C20" s="86">
        <v>1707</v>
      </c>
      <c r="D20" s="86">
        <f t="shared" si="2"/>
        <v>1707</v>
      </c>
      <c r="E20" s="100" t="str">
        <f t="shared" si="0"/>
        <v>-</v>
      </c>
      <c r="F20" s="95">
        <f t="shared" si="1"/>
        <v>1</v>
      </c>
    </row>
    <row r="21" spans="1:6" ht="46.5" customHeight="1" x14ac:dyDescent="0.2">
      <c r="A21" s="31" t="s">
        <v>11</v>
      </c>
      <c r="B21" s="81" t="s">
        <v>133</v>
      </c>
      <c r="C21" s="86">
        <v>13251</v>
      </c>
      <c r="D21" s="86">
        <f t="shared" si="2"/>
        <v>13251</v>
      </c>
      <c r="E21" s="100" t="str">
        <f t="shared" si="0"/>
        <v>-</v>
      </c>
      <c r="F21" s="95">
        <f t="shared" si="1"/>
        <v>1</v>
      </c>
    </row>
    <row r="22" spans="1:6" ht="31.5" customHeight="1" x14ac:dyDescent="0.2">
      <c r="A22" s="31" t="s">
        <v>12</v>
      </c>
      <c r="B22" s="81" t="s">
        <v>134</v>
      </c>
      <c r="C22" s="86">
        <v>155826</v>
      </c>
      <c r="D22" s="86">
        <f t="shared" si="2"/>
        <v>155826</v>
      </c>
      <c r="E22" s="100" t="str">
        <f t="shared" si="0"/>
        <v>-</v>
      </c>
      <c r="F22" s="95">
        <f t="shared" si="1"/>
        <v>1</v>
      </c>
    </row>
    <row r="23" spans="1:6" ht="42.75" customHeight="1" x14ac:dyDescent="0.2">
      <c r="A23" s="31" t="s">
        <v>14</v>
      </c>
      <c r="B23" s="81" t="s">
        <v>210</v>
      </c>
      <c r="C23" s="86">
        <v>74013</v>
      </c>
      <c r="D23" s="86">
        <f t="shared" si="2"/>
        <v>74013</v>
      </c>
      <c r="E23" s="100" t="str">
        <f t="shared" si="0"/>
        <v>-</v>
      </c>
      <c r="F23" s="95">
        <f t="shared" si="1"/>
        <v>1</v>
      </c>
    </row>
    <row r="24" spans="1:6" ht="31.5" customHeight="1" x14ac:dyDescent="0.2">
      <c r="A24" s="32" t="s">
        <v>15</v>
      </c>
      <c r="B24" s="81" t="s">
        <v>211</v>
      </c>
      <c r="C24" s="86">
        <v>681312</v>
      </c>
      <c r="D24" s="86">
        <f t="shared" si="2"/>
        <v>681312</v>
      </c>
      <c r="E24" s="100" t="str">
        <f t="shared" si="0"/>
        <v>-</v>
      </c>
      <c r="F24" s="95">
        <f t="shared" si="1"/>
        <v>1</v>
      </c>
    </row>
    <row r="25" spans="1:6" ht="31.5" x14ac:dyDescent="0.2">
      <c r="A25" s="30" t="s">
        <v>139</v>
      </c>
      <c r="B25" s="121" t="s">
        <v>213</v>
      </c>
      <c r="C25" s="86">
        <v>678312</v>
      </c>
      <c r="D25" s="86">
        <f>C25</f>
        <v>678312</v>
      </c>
      <c r="E25" s="100" t="str">
        <f t="shared" si="0"/>
        <v>-</v>
      </c>
      <c r="F25" s="95">
        <f>IF(C26=0,"-",D25/C26)</f>
        <v>339.15600000000001</v>
      </c>
    </row>
    <row r="26" spans="1:6" ht="31.5" customHeight="1" x14ac:dyDescent="0.2">
      <c r="A26" s="82" t="s">
        <v>212</v>
      </c>
      <c r="B26" s="121" t="s">
        <v>215</v>
      </c>
      <c r="C26" s="86">
        <v>2000</v>
      </c>
      <c r="D26" s="86">
        <f>C26</f>
        <v>2000</v>
      </c>
      <c r="E26" s="100" t="str">
        <f t="shared" si="0"/>
        <v>-</v>
      </c>
      <c r="F26" s="95">
        <f>IF(C27=0,"-",D26/C27)</f>
        <v>2</v>
      </c>
    </row>
    <row r="27" spans="1:6" ht="31.5" customHeight="1" x14ac:dyDescent="0.2">
      <c r="A27" s="82" t="s">
        <v>216</v>
      </c>
      <c r="B27" s="121" t="s">
        <v>214</v>
      </c>
      <c r="C27" s="86">
        <v>1000</v>
      </c>
      <c r="D27" s="86">
        <f t="shared" ref="D27" si="6">C27</f>
        <v>1000</v>
      </c>
      <c r="E27" s="100" t="str">
        <f t="shared" ref="E27" si="7">IF(C27=D27,"-",D27-C27)</f>
        <v>-</v>
      </c>
      <c r="F27" s="95">
        <f t="shared" ref="F27" si="8">IF(C27=0,"-",D27/C27)</f>
        <v>1</v>
      </c>
    </row>
    <row r="28" spans="1:6" ht="33" customHeight="1" x14ac:dyDescent="0.2">
      <c r="A28" s="33" t="s">
        <v>16</v>
      </c>
      <c r="B28" s="38" t="s">
        <v>113</v>
      </c>
      <c r="C28" s="86">
        <v>0</v>
      </c>
      <c r="D28" s="86">
        <f t="shared" si="2"/>
        <v>0</v>
      </c>
      <c r="E28" s="100" t="str">
        <f t="shared" si="0"/>
        <v>-</v>
      </c>
      <c r="F28" s="95" t="str">
        <f t="shared" si="1"/>
        <v>-</v>
      </c>
    </row>
    <row r="29" spans="1:6" ht="41.25" customHeight="1" x14ac:dyDescent="0.2">
      <c r="A29" s="33" t="s">
        <v>110</v>
      </c>
      <c r="B29" s="42" t="s">
        <v>217</v>
      </c>
      <c r="C29" s="86">
        <v>0</v>
      </c>
      <c r="D29" s="86">
        <f t="shared" si="2"/>
        <v>0</v>
      </c>
      <c r="E29" s="100" t="str">
        <f t="shared" si="0"/>
        <v>-</v>
      </c>
      <c r="F29" s="95" t="str">
        <f t="shared" si="1"/>
        <v>-</v>
      </c>
    </row>
    <row r="30" spans="1:6" ht="27.75" customHeight="1" x14ac:dyDescent="0.2">
      <c r="A30" s="82" t="s">
        <v>218</v>
      </c>
      <c r="B30" s="121" t="s">
        <v>219</v>
      </c>
      <c r="C30" s="86">
        <v>0</v>
      </c>
      <c r="D30" s="86">
        <f t="shared" ref="D30" si="9">C30</f>
        <v>0</v>
      </c>
      <c r="E30" s="100" t="str">
        <f t="shared" ref="E30" si="10">IF(C30=D30,"-",D30-C30)</f>
        <v>-</v>
      </c>
      <c r="F30" s="95" t="str">
        <f t="shared" ref="F30" si="11">IF(C30=0,"-",D30/C30)</f>
        <v>-</v>
      </c>
    </row>
    <row r="31" spans="1:6" ht="26.25" customHeight="1" x14ac:dyDescent="0.2">
      <c r="A31" s="33" t="s">
        <v>111</v>
      </c>
      <c r="B31" s="39" t="s">
        <v>114</v>
      </c>
      <c r="C31" s="86">
        <v>0</v>
      </c>
      <c r="D31" s="86">
        <f t="shared" si="2"/>
        <v>0</v>
      </c>
      <c r="E31" s="100" t="str">
        <f t="shared" si="0"/>
        <v>-</v>
      </c>
      <c r="F31" s="95" t="str">
        <f t="shared" si="1"/>
        <v>-</v>
      </c>
    </row>
    <row r="32" spans="1:6" ht="33" customHeight="1" x14ac:dyDescent="0.2">
      <c r="A32" s="33" t="s">
        <v>112</v>
      </c>
      <c r="B32" s="39" t="s">
        <v>115</v>
      </c>
      <c r="C32" s="86">
        <v>0</v>
      </c>
      <c r="D32" s="86">
        <f t="shared" si="2"/>
        <v>0</v>
      </c>
      <c r="E32" s="100" t="str">
        <f t="shared" si="0"/>
        <v>-</v>
      </c>
      <c r="F32" s="95" t="str">
        <f t="shared" si="1"/>
        <v>-</v>
      </c>
    </row>
    <row r="33" spans="1:6" ht="41.25" customHeight="1" x14ac:dyDescent="0.2">
      <c r="A33" s="33" t="s">
        <v>239</v>
      </c>
      <c r="B33" s="39" t="s">
        <v>240</v>
      </c>
      <c r="C33" s="86">
        <v>0</v>
      </c>
      <c r="D33" s="86"/>
      <c r="E33" s="100"/>
      <c r="F33" s="95"/>
    </row>
    <row r="34" spans="1:6" s="5" customFormat="1" ht="31.5" customHeight="1" x14ac:dyDescent="0.2">
      <c r="A34" s="34" t="s">
        <v>63</v>
      </c>
      <c r="B34" s="40" t="s">
        <v>64</v>
      </c>
      <c r="C34" s="89">
        <v>0</v>
      </c>
      <c r="D34" s="89">
        <f t="shared" si="2"/>
        <v>0</v>
      </c>
      <c r="E34" s="15" t="str">
        <f t="shared" si="0"/>
        <v>-</v>
      </c>
      <c r="F34" s="96" t="str">
        <f t="shared" si="1"/>
        <v>-</v>
      </c>
    </row>
    <row r="35" spans="1:6" s="5" customFormat="1" ht="31.5" customHeight="1" x14ac:dyDescent="0.2">
      <c r="A35" s="34" t="s">
        <v>62</v>
      </c>
      <c r="B35" s="40" t="s">
        <v>65</v>
      </c>
      <c r="C35" s="89">
        <v>141204</v>
      </c>
      <c r="D35" s="89">
        <f t="shared" si="2"/>
        <v>141204</v>
      </c>
      <c r="E35" s="15" t="str">
        <f t="shared" si="0"/>
        <v>-</v>
      </c>
      <c r="F35" s="96">
        <f t="shared" si="1"/>
        <v>1</v>
      </c>
    </row>
    <row r="36" spans="1:6" s="5" customFormat="1" ht="42.75" customHeight="1" x14ac:dyDescent="0.2">
      <c r="A36" s="34" t="s">
        <v>220</v>
      </c>
      <c r="B36" s="40" t="s">
        <v>221</v>
      </c>
      <c r="C36" s="89">
        <f>C11+C13+C24+C30</f>
        <v>964558</v>
      </c>
      <c r="D36" s="89">
        <f>D11+D13+D24+D30</f>
        <v>964558</v>
      </c>
      <c r="E36" s="15" t="str">
        <f t="shared" ref="E36" si="12">IF(C36=D36,"-",D36-C36)</f>
        <v>-</v>
      </c>
      <c r="F36" s="96">
        <f t="shared" ref="F36" si="13">IF(C36=0,"-",D36/C36)</f>
        <v>1</v>
      </c>
    </row>
    <row r="37" spans="1:6" s="3" customFormat="1" ht="30" customHeight="1" x14ac:dyDescent="0.2">
      <c r="A37" s="28" t="s">
        <v>17</v>
      </c>
      <c r="B37" s="47" t="s">
        <v>232</v>
      </c>
      <c r="C37" s="26">
        <f>C38+C39+C40+C48+C50+C56+C57+C55</f>
        <v>42927</v>
      </c>
      <c r="D37" s="26">
        <f>D38+D39+D40+D48+D50+D56+D57+D55</f>
        <v>42927</v>
      </c>
      <c r="E37" s="13" t="str">
        <f t="shared" si="0"/>
        <v>-</v>
      </c>
      <c r="F37" s="97">
        <f t="shared" si="1"/>
        <v>1</v>
      </c>
    </row>
    <row r="38" spans="1:6" ht="28.5" customHeight="1" x14ac:dyDescent="0.2">
      <c r="A38" s="33" t="s">
        <v>18</v>
      </c>
      <c r="B38" s="42" t="s">
        <v>19</v>
      </c>
      <c r="C38" s="90">
        <v>1699</v>
      </c>
      <c r="D38" s="90">
        <f>C38</f>
        <v>1699</v>
      </c>
      <c r="E38" s="100" t="str">
        <f t="shared" si="0"/>
        <v>-</v>
      </c>
      <c r="F38" s="95">
        <f t="shared" si="1"/>
        <v>1</v>
      </c>
    </row>
    <row r="39" spans="1:6" ht="28.5" customHeight="1" x14ac:dyDescent="0.2">
      <c r="A39" s="33" t="s">
        <v>20</v>
      </c>
      <c r="B39" s="42" t="s">
        <v>21</v>
      </c>
      <c r="C39" s="90">
        <v>5578</v>
      </c>
      <c r="D39" s="90">
        <f>C39</f>
        <v>5578</v>
      </c>
      <c r="E39" s="100" t="str">
        <f t="shared" si="0"/>
        <v>-</v>
      </c>
      <c r="F39" s="95">
        <f t="shared" si="1"/>
        <v>1</v>
      </c>
    </row>
    <row r="40" spans="1:6" ht="28.5" customHeight="1" x14ac:dyDescent="0.2">
      <c r="A40" s="33" t="s">
        <v>22</v>
      </c>
      <c r="B40" s="43" t="s">
        <v>33</v>
      </c>
      <c r="C40" s="90">
        <f>C41+C43+C44+C45+C46+C47</f>
        <v>281</v>
      </c>
      <c r="D40" s="90">
        <f>D41+D43+D44+D45+D46+D47</f>
        <v>281</v>
      </c>
      <c r="E40" s="100" t="str">
        <f t="shared" si="0"/>
        <v>-</v>
      </c>
      <c r="F40" s="95">
        <f t="shared" si="1"/>
        <v>1</v>
      </c>
    </row>
    <row r="41" spans="1:6" ht="28.5" customHeight="1" x14ac:dyDescent="0.2">
      <c r="A41" s="44" t="s">
        <v>41</v>
      </c>
      <c r="B41" s="45" t="s">
        <v>34</v>
      </c>
      <c r="C41" s="79">
        <v>24</v>
      </c>
      <c r="D41" s="79">
        <f>C41</f>
        <v>24</v>
      </c>
      <c r="E41" s="100" t="str">
        <f t="shared" si="0"/>
        <v>-</v>
      </c>
      <c r="F41" s="95">
        <f t="shared" si="1"/>
        <v>1</v>
      </c>
    </row>
    <row r="42" spans="1:6" ht="28.5" customHeight="1" x14ac:dyDescent="0.2">
      <c r="A42" s="44" t="s">
        <v>42</v>
      </c>
      <c r="B42" s="46" t="s">
        <v>35</v>
      </c>
      <c r="C42" s="79">
        <v>24</v>
      </c>
      <c r="D42" s="79">
        <f t="shared" ref="D42:D63" si="14">C42</f>
        <v>24</v>
      </c>
      <c r="E42" s="100" t="str">
        <f t="shared" si="0"/>
        <v>-</v>
      </c>
      <c r="F42" s="95">
        <f t="shared" si="1"/>
        <v>1</v>
      </c>
    </row>
    <row r="43" spans="1:6" ht="28.5" customHeight="1" x14ac:dyDescent="0.2">
      <c r="A43" s="44" t="s">
        <v>43</v>
      </c>
      <c r="B43" s="45" t="s">
        <v>36</v>
      </c>
      <c r="C43" s="79">
        <v>52</v>
      </c>
      <c r="D43" s="79">
        <f t="shared" si="14"/>
        <v>52</v>
      </c>
      <c r="E43" s="100" t="str">
        <f t="shared" si="0"/>
        <v>-</v>
      </c>
      <c r="F43" s="95">
        <f t="shared" si="1"/>
        <v>1</v>
      </c>
    </row>
    <row r="44" spans="1:6" ht="28.5" customHeight="1" x14ac:dyDescent="0.2">
      <c r="A44" s="44" t="s">
        <v>44</v>
      </c>
      <c r="B44" s="45" t="s">
        <v>37</v>
      </c>
      <c r="C44" s="79">
        <v>0</v>
      </c>
      <c r="D44" s="79">
        <f t="shared" si="14"/>
        <v>0</v>
      </c>
      <c r="E44" s="100" t="str">
        <f t="shared" si="0"/>
        <v>-</v>
      </c>
      <c r="F44" s="95" t="str">
        <f t="shared" si="1"/>
        <v>-</v>
      </c>
    </row>
    <row r="45" spans="1:6" ht="28.5" customHeight="1" x14ac:dyDescent="0.2">
      <c r="A45" s="44" t="s">
        <v>45</v>
      </c>
      <c r="B45" s="45" t="s">
        <v>38</v>
      </c>
      <c r="C45" s="79">
        <v>0</v>
      </c>
      <c r="D45" s="79">
        <f t="shared" si="14"/>
        <v>0</v>
      </c>
      <c r="E45" s="100" t="str">
        <f t="shared" si="0"/>
        <v>-</v>
      </c>
      <c r="F45" s="95" t="str">
        <f t="shared" si="1"/>
        <v>-</v>
      </c>
    </row>
    <row r="46" spans="1:6" ht="28.5" customHeight="1" x14ac:dyDescent="0.2">
      <c r="A46" s="44" t="s">
        <v>46</v>
      </c>
      <c r="B46" s="45" t="s">
        <v>39</v>
      </c>
      <c r="C46" s="90">
        <v>150</v>
      </c>
      <c r="D46" s="90">
        <f t="shared" si="14"/>
        <v>150</v>
      </c>
      <c r="E46" s="100" t="str">
        <f t="shared" si="0"/>
        <v>-</v>
      </c>
      <c r="F46" s="95">
        <f t="shared" si="1"/>
        <v>1</v>
      </c>
    </row>
    <row r="47" spans="1:6" ht="28.5" customHeight="1" x14ac:dyDescent="0.2">
      <c r="A47" s="44" t="s">
        <v>47</v>
      </c>
      <c r="B47" s="45" t="s">
        <v>40</v>
      </c>
      <c r="C47" s="79">
        <v>55</v>
      </c>
      <c r="D47" s="79">
        <f t="shared" si="14"/>
        <v>55</v>
      </c>
      <c r="E47" s="100" t="str">
        <f t="shared" si="0"/>
        <v>-</v>
      </c>
      <c r="F47" s="95">
        <f t="shared" si="1"/>
        <v>1</v>
      </c>
    </row>
    <row r="48" spans="1:6" ht="28.5" customHeight="1" x14ac:dyDescent="0.2">
      <c r="A48" s="33" t="s">
        <v>23</v>
      </c>
      <c r="B48" s="42" t="s">
        <v>222</v>
      </c>
      <c r="C48" s="90">
        <v>22235</v>
      </c>
      <c r="D48" s="90">
        <f t="shared" si="14"/>
        <v>22235</v>
      </c>
      <c r="E48" s="100" t="str">
        <f t="shared" si="0"/>
        <v>-</v>
      </c>
      <c r="F48" s="95">
        <f t="shared" si="1"/>
        <v>1</v>
      </c>
    </row>
    <row r="49" spans="1:6" ht="28.5" customHeight="1" x14ac:dyDescent="0.2">
      <c r="A49" s="44" t="s">
        <v>223</v>
      </c>
      <c r="B49" s="45" t="s">
        <v>224</v>
      </c>
      <c r="C49" s="90">
        <v>24</v>
      </c>
      <c r="D49" s="90">
        <f t="shared" si="14"/>
        <v>24</v>
      </c>
      <c r="E49" s="100" t="str">
        <f t="shared" ref="E49" si="15">IF(C49=D49,"-",D49-C49)</f>
        <v>-</v>
      </c>
      <c r="F49" s="95">
        <f t="shared" ref="F49" si="16">IF(C49=0,"-",D49/C49)</f>
        <v>1</v>
      </c>
    </row>
    <row r="50" spans="1:6" ht="28.5" customHeight="1" x14ac:dyDescent="0.2">
      <c r="A50" s="33" t="s">
        <v>24</v>
      </c>
      <c r="B50" s="43" t="s">
        <v>57</v>
      </c>
      <c r="C50" s="90">
        <f>C51+C52+C53+C54</f>
        <v>4934</v>
      </c>
      <c r="D50" s="90">
        <f>D51+D52+D53+D54</f>
        <v>4934</v>
      </c>
      <c r="E50" s="100" t="str">
        <f t="shared" si="0"/>
        <v>-</v>
      </c>
      <c r="F50" s="95">
        <f t="shared" si="1"/>
        <v>1</v>
      </c>
    </row>
    <row r="51" spans="1:6" ht="28.5" customHeight="1" x14ac:dyDescent="0.2">
      <c r="A51" s="44" t="s">
        <v>52</v>
      </c>
      <c r="B51" s="45" t="s">
        <v>48</v>
      </c>
      <c r="C51" s="90">
        <v>3802</v>
      </c>
      <c r="D51" s="90">
        <f t="shared" si="14"/>
        <v>3802</v>
      </c>
      <c r="E51" s="100" t="str">
        <f t="shared" si="0"/>
        <v>-</v>
      </c>
      <c r="F51" s="95">
        <f t="shared" si="1"/>
        <v>1</v>
      </c>
    </row>
    <row r="52" spans="1:6" ht="28.5" customHeight="1" x14ac:dyDescent="0.2">
      <c r="A52" s="44" t="s">
        <v>53</v>
      </c>
      <c r="B52" s="45" t="s">
        <v>49</v>
      </c>
      <c r="C52" s="90">
        <v>525</v>
      </c>
      <c r="D52" s="90">
        <f t="shared" si="14"/>
        <v>525</v>
      </c>
      <c r="E52" s="100" t="str">
        <f t="shared" si="0"/>
        <v>-</v>
      </c>
      <c r="F52" s="95">
        <f t="shared" si="1"/>
        <v>1</v>
      </c>
    </row>
    <row r="53" spans="1:6" ht="28.5" customHeight="1" x14ac:dyDescent="0.2">
      <c r="A53" s="44" t="s">
        <v>54</v>
      </c>
      <c r="B53" s="45" t="s">
        <v>50</v>
      </c>
      <c r="C53" s="90">
        <v>0</v>
      </c>
      <c r="D53" s="90">
        <f t="shared" si="14"/>
        <v>0</v>
      </c>
      <c r="E53" s="100" t="str">
        <f t="shared" si="0"/>
        <v>-</v>
      </c>
      <c r="F53" s="95" t="str">
        <f t="shared" si="1"/>
        <v>-</v>
      </c>
    </row>
    <row r="54" spans="1:6" ht="28.5" customHeight="1" x14ac:dyDescent="0.2">
      <c r="A54" s="44" t="s">
        <v>55</v>
      </c>
      <c r="B54" s="45" t="s">
        <v>51</v>
      </c>
      <c r="C54" s="90">
        <v>607</v>
      </c>
      <c r="D54" s="90">
        <f t="shared" si="14"/>
        <v>607</v>
      </c>
      <c r="E54" s="100" t="str">
        <f t="shared" si="0"/>
        <v>-</v>
      </c>
      <c r="F54" s="95">
        <f t="shared" si="1"/>
        <v>1</v>
      </c>
    </row>
    <row r="55" spans="1:6" ht="28.5" customHeight="1" x14ac:dyDescent="0.2">
      <c r="A55" s="33" t="s">
        <v>25</v>
      </c>
      <c r="B55" s="42" t="s">
        <v>26</v>
      </c>
      <c r="C55" s="79">
        <v>0</v>
      </c>
      <c r="D55" s="79">
        <f t="shared" si="14"/>
        <v>0</v>
      </c>
      <c r="E55" s="100" t="str">
        <f t="shared" si="0"/>
        <v>-</v>
      </c>
      <c r="F55" s="95" t="str">
        <f t="shared" si="1"/>
        <v>-</v>
      </c>
    </row>
    <row r="56" spans="1:6" ht="28.5" customHeight="1" x14ac:dyDescent="0.2">
      <c r="A56" s="33" t="s">
        <v>27</v>
      </c>
      <c r="B56" s="42" t="s">
        <v>225</v>
      </c>
      <c r="C56" s="79">
        <v>7900</v>
      </c>
      <c r="D56" s="79">
        <f t="shared" si="14"/>
        <v>7900</v>
      </c>
      <c r="E56" s="100" t="str">
        <f t="shared" si="0"/>
        <v>-</v>
      </c>
      <c r="F56" s="98">
        <f t="shared" si="1"/>
        <v>1</v>
      </c>
    </row>
    <row r="57" spans="1:6" ht="28.5" customHeight="1" x14ac:dyDescent="0.2">
      <c r="A57" s="33" t="s">
        <v>28</v>
      </c>
      <c r="B57" s="42" t="s">
        <v>29</v>
      </c>
      <c r="C57" s="90">
        <v>300</v>
      </c>
      <c r="D57" s="90">
        <f t="shared" si="14"/>
        <v>300</v>
      </c>
      <c r="E57" s="100" t="str">
        <f t="shared" si="0"/>
        <v>-</v>
      </c>
      <c r="F57" s="95">
        <f t="shared" si="1"/>
        <v>1</v>
      </c>
    </row>
    <row r="58" spans="1:6" s="3" customFormat="1" ht="30" customHeight="1" x14ac:dyDescent="0.2">
      <c r="A58" s="35" t="s">
        <v>30</v>
      </c>
      <c r="B58" s="47" t="s">
        <v>226</v>
      </c>
      <c r="C58" s="88">
        <f>C59+C60+C61+C62</f>
        <v>12350</v>
      </c>
      <c r="D58" s="88">
        <f>D59+D60+D61+D62</f>
        <v>12350</v>
      </c>
      <c r="E58" s="13" t="str">
        <f t="shared" si="0"/>
        <v>-</v>
      </c>
      <c r="F58" s="99">
        <f t="shared" si="1"/>
        <v>1</v>
      </c>
    </row>
    <row r="59" spans="1:6" ht="42" customHeight="1" x14ac:dyDescent="0.2">
      <c r="A59" s="33" t="s">
        <v>93</v>
      </c>
      <c r="B59" s="42" t="s">
        <v>116</v>
      </c>
      <c r="C59" s="79">
        <v>0</v>
      </c>
      <c r="D59" s="79">
        <f t="shared" si="14"/>
        <v>0</v>
      </c>
      <c r="E59" s="79" t="str">
        <f t="shared" si="0"/>
        <v>-</v>
      </c>
      <c r="F59" s="95" t="str">
        <f t="shared" si="1"/>
        <v>-</v>
      </c>
    </row>
    <row r="60" spans="1:6" ht="31.5" customHeight="1" x14ac:dyDescent="0.2">
      <c r="A60" s="33" t="s">
        <v>31</v>
      </c>
      <c r="B60" s="42" t="s">
        <v>59</v>
      </c>
      <c r="C60" s="79">
        <v>8550</v>
      </c>
      <c r="D60" s="79">
        <f t="shared" si="14"/>
        <v>8550</v>
      </c>
      <c r="E60" s="79" t="str">
        <f t="shared" si="0"/>
        <v>-</v>
      </c>
      <c r="F60" s="95">
        <f t="shared" si="1"/>
        <v>1</v>
      </c>
    </row>
    <row r="61" spans="1:6" ht="31.5" customHeight="1" x14ac:dyDescent="0.2">
      <c r="A61" s="33" t="s">
        <v>32</v>
      </c>
      <c r="B61" s="42" t="s">
        <v>95</v>
      </c>
      <c r="C61" s="79">
        <v>0</v>
      </c>
      <c r="D61" s="79">
        <f t="shared" si="14"/>
        <v>0</v>
      </c>
      <c r="E61" s="79" t="str">
        <f t="shared" si="0"/>
        <v>-</v>
      </c>
      <c r="F61" s="95" t="str">
        <f t="shared" si="1"/>
        <v>-</v>
      </c>
    </row>
    <row r="62" spans="1:6" ht="31.5" customHeight="1" x14ac:dyDescent="0.2">
      <c r="A62" s="33" t="s">
        <v>94</v>
      </c>
      <c r="B62" s="42" t="s">
        <v>96</v>
      </c>
      <c r="C62" s="79">
        <v>3800</v>
      </c>
      <c r="D62" s="79">
        <f t="shared" si="14"/>
        <v>3800</v>
      </c>
      <c r="E62" s="79" t="str">
        <f t="shared" si="0"/>
        <v>-</v>
      </c>
      <c r="F62" s="95">
        <f t="shared" si="1"/>
        <v>1</v>
      </c>
    </row>
    <row r="63" spans="1:6" ht="32.25" customHeight="1" x14ac:dyDescent="0.2">
      <c r="A63" s="35" t="s">
        <v>101</v>
      </c>
      <c r="B63" s="47" t="s">
        <v>123</v>
      </c>
      <c r="C63" s="88">
        <v>6710</v>
      </c>
      <c r="D63" s="88">
        <f t="shared" si="14"/>
        <v>6710</v>
      </c>
      <c r="E63" s="13" t="str">
        <f t="shared" si="0"/>
        <v>-</v>
      </c>
      <c r="F63" s="99">
        <f t="shared" si="1"/>
        <v>1</v>
      </c>
    </row>
  </sheetData>
  <sheetProtection formatCells="0" formatColumns="0" formatRows="0" insertColumns="0" insertRows="0" insertHyperlinks="0" deleteColumns="0" deleteRows="0"/>
  <mergeCells count="7">
    <mergeCell ref="E3:E4"/>
    <mergeCell ref="F3:F4"/>
    <mergeCell ref="A1:F1"/>
    <mergeCell ref="A3:A4"/>
    <mergeCell ref="B3:B4"/>
    <mergeCell ref="C3:C4"/>
    <mergeCell ref="D3:D4"/>
  </mergeCells>
  <phoneticPr fontId="9" type="noConversion"/>
  <printOptions horizontalCentered="1"/>
  <pageMargins left="0" right="0" top="0.39370078740157483" bottom="0.59055118110236227" header="0.51181102362204722" footer="0.39370078740157483"/>
  <pageSetup paperSize="9" scale="39" orientation="portrait" r:id="rId1"/>
  <headerFooter alignWithMargins="0">
    <oddFooter>&amp;R&amp;20&amp;P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63"/>
  <sheetViews>
    <sheetView showGridLines="0" zoomScale="60" zoomScaleNormal="60" zoomScalePageLayoutView="55" workbookViewId="0">
      <selection activeCell="B7" sqref="B7"/>
    </sheetView>
  </sheetViews>
  <sheetFormatPr defaultRowHeight="12.75" x14ac:dyDescent="0.2"/>
  <cols>
    <col min="1" max="1" width="9.140625" style="2"/>
    <col min="2" max="2" width="97.5703125" style="2" customWidth="1"/>
    <col min="3" max="3" width="12" style="2" customWidth="1"/>
    <col min="4" max="4" width="16.28515625" style="119" customWidth="1"/>
    <col min="5" max="20" width="14.85546875" style="2" customWidth="1"/>
    <col min="21" max="21" width="13.140625" style="2" customWidth="1"/>
    <col min="22" max="16384" width="9.140625" style="2"/>
  </cols>
  <sheetData>
    <row r="1" spans="1:20" s="50" customFormat="1" ht="23.25" customHeight="1" x14ac:dyDescent="0.2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R1" s="50" t="s">
        <v>162</v>
      </c>
    </row>
    <row r="2" spans="1:20" s="52" customFormat="1" ht="28.5" customHeight="1" x14ac:dyDescent="0.2">
      <c r="A2" s="148" t="s">
        <v>230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</row>
    <row r="3" spans="1:20" ht="24.75" x14ac:dyDescent="0.2">
      <c r="A3" s="1"/>
      <c r="B3" s="78"/>
      <c r="C3" s="112"/>
      <c r="D3" s="112"/>
      <c r="E3" s="112"/>
      <c r="F3" s="112"/>
      <c r="T3" s="113" t="s">
        <v>163</v>
      </c>
    </row>
    <row r="4" spans="1:20" s="114" customFormat="1" ht="144.75" x14ac:dyDescent="0.2">
      <c r="A4" s="132" t="s">
        <v>127</v>
      </c>
      <c r="B4" s="132" t="s">
        <v>58</v>
      </c>
      <c r="C4" s="133" t="s">
        <v>164</v>
      </c>
      <c r="D4" s="133" t="s">
        <v>165</v>
      </c>
      <c r="E4" s="133" t="s">
        <v>166</v>
      </c>
      <c r="F4" s="133" t="s">
        <v>167</v>
      </c>
      <c r="G4" s="134" t="s">
        <v>168</v>
      </c>
      <c r="H4" s="133" t="s">
        <v>169</v>
      </c>
      <c r="I4" s="133" t="s">
        <v>170</v>
      </c>
      <c r="J4" s="133" t="s">
        <v>171</v>
      </c>
      <c r="K4" s="133" t="s">
        <v>172</v>
      </c>
      <c r="L4" s="133" t="s">
        <v>173</v>
      </c>
      <c r="M4" s="133" t="s">
        <v>174</v>
      </c>
      <c r="N4" s="133" t="s">
        <v>175</v>
      </c>
      <c r="O4" s="133" t="s">
        <v>176</v>
      </c>
      <c r="P4" s="133" t="s">
        <v>177</v>
      </c>
      <c r="Q4" s="133" t="s">
        <v>178</v>
      </c>
      <c r="R4" s="133" t="s">
        <v>179</v>
      </c>
      <c r="S4" s="133" t="s">
        <v>180</v>
      </c>
      <c r="T4" s="133" t="s">
        <v>181</v>
      </c>
    </row>
    <row r="5" spans="1:20" s="115" customFormat="1" ht="12" x14ac:dyDescent="0.2">
      <c r="A5" s="135" t="s">
        <v>182</v>
      </c>
      <c r="B5" s="135" t="s">
        <v>183</v>
      </c>
      <c r="C5" s="135" t="s">
        <v>184</v>
      </c>
      <c r="D5" s="135" t="s">
        <v>184</v>
      </c>
      <c r="E5" s="135" t="s">
        <v>185</v>
      </c>
      <c r="F5" s="135" t="s">
        <v>186</v>
      </c>
      <c r="G5" s="135" t="s">
        <v>187</v>
      </c>
      <c r="H5" s="135" t="s">
        <v>188</v>
      </c>
      <c r="I5" s="135" t="s">
        <v>189</v>
      </c>
      <c r="J5" s="135" t="s">
        <v>190</v>
      </c>
      <c r="K5" s="135" t="s">
        <v>191</v>
      </c>
      <c r="L5" s="135" t="s">
        <v>192</v>
      </c>
      <c r="M5" s="135" t="s">
        <v>193</v>
      </c>
      <c r="N5" s="135" t="s">
        <v>194</v>
      </c>
      <c r="O5" s="135" t="s">
        <v>195</v>
      </c>
      <c r="P5" s="135" t="s">
        <v>196</v>
      </c>
      <c r="Q5" s="135" t="s">
        <v>197</v>
      </c>
      <c r="R5" s="135" t="s">
        <v>198</v>
      </c>
      <c r="S5" s="135" t="s">
        <v>199</v>
      </c>
      <c r="T5" s="135" t="s">
        <v>200</v>
      </c>
    </row>
    <row r="6" spans="1:20" s="3" customFormat="1" ht="33.75" customHeight="1" x14ac:dyDescent="0.2">
      <c r="A6" s="136" t="s">
        <v>0</v>
      </c>
      <c r="B6" s="137" t="s">
        <v>237</v>
      </c>
      <c r="C6" s="124" t="str">
        <f>CENTRALA!E7</f>
        <v>-</v>
      </c>
      <c r="D6" s="124" t="e">
        <f>D7+D8+D9+D11+D15+D16+D17+D18+D19+D20+D21+D22+D23+D24+D26+D29+D30+D32</f>
        <v>#REF!</v>
      </c>
      <c r="E6" s="124" t="e">
        <f>#REF!</f>
        <v>#REF!</v>
      </c>
      <c r="F6" s="124" t="e">
        <f>#REF!</f>
        <v>#REF!</v>
      </c>
      <c r="G6" s="124" t="e">
        <f>#REF!</f>
        <v>#REF!</v>
      </c>
      <c r="H6" s="124" t="e">
        <f>#REF!</f>
        <v>#REF!</v>
      </c>
      <c r="I6" s="124" t="e">
        <f>#REF!</f>
        <v>#REF!</v>
      </c>
      <c r="J6" s="124" t="str">
        <f>Małopolski!E6</f>
        <v>-</v>
      </c>
      <c r="K6" s="124" t="e">
        <f>#REF!</f>
        <v>#REF!</v>
      </c>
      <c r="L6" s="124" t="e">
        <f>#REF!</f>
        <v>#REF!</v>
      </c>
      <c r="M6" s="124" t="e">
        <f>#REF!</f>
        <v>#REF!</v>
      </c>
      <c r="N6" s="124" t="e">
        <f>#REF!</f>
        <v>#REF!</v>
      </c>
      <c r="O6" s="124" t="e">
        <f>#REF!</f>
        <v>#REF!</v>
      </c>
      <c r="P6" s="124" t="e">
        <f>#REF!</f>
        <v>#REF!</v>
      </c>
      <c r="Q6" s="124" t="e">
        <f>#REF!</f>
        <v>#REF!</v>
      </c>
      <c r="R6" s="124" t="e">
        <f>#REF!</f>
        <v>#REF!</v>
      </c>
      <c r="S6" s="124" t="e">
        <f>#REF!</f>
        <v>#REF!</v>
      </c>
      <c r="T6" s="124" t="e">
        <f>#REF!</f>
        <v>#REF!</v>
      </c>
    </row>
    <row r="7" spans="1:20" ht="28.5" customHeight="1" x14ac:dyDescent="0.2">
      <c r="A7" s="31" t="s">
        <v>1</v>
      </c>
      <c r="B7" s="81" t="s">
        <v>128</v>
      </c>
      <c r="C7" s="116" t="str">
        <f>CENTRALA!E8</f>
        <v>-</v>
      </c>
      <c r="D7" s="117" t="e">
        <f>SUM(E7:T7)</f>
        <v>#REF!</v>
      </c>
      <c r="E7" s="118" t="e">
        <f>#REF!</f>
        <v>#REF!</v>
      </c>
      <c r="F7" s="118" t="e">
        <f>#REF!</f>
        <v>#REF!</v>
      </c>
      <c r="G7" s="118" t="e">
        <f>#REF!</f>
        <v>#REF!</v>
      </c>
      <c r="H7" s="118" t="e">
        <f>#REF!</f>
        <v>#REF!</v>
      </c>
      <c r="I7" s="118" t="e">
        <f>#REF!</f>
        <v>#REF!</v>
      </c>
      <c r="J7" s="118" t="str">
        <f>Małopolski!E7</f>
        <v>-</v>
      </c>
      <c r="K7" s="118" t="e">
        <f>#REF!</f>
        <v>#REF!</v>
      </c>
      <c r="L7" s="118" t="e">
        <f>#REF!</f>
        <v>#REF!</v>
      </c>
      <c r="M7" s="118" t="e">
        <f>#REF!</f>
        <v>#REF!</v>
      </c>
      <c r="N7" s="118" t="e">
        <f>#REF!</f>
        <v>#REF!</v>
      </c>
      <c r="O7" s="118" t="e">
        <f>#REF!</f>
        <v>#REF!</v>
      </c>
      <c r="P7" s="118" t="e">
        <f>#REF!</f>
        <v>#REF!</v>
      </c>
      <c r="Q7" s="118" t="e">
        <f>#REF!</f>
        <v>#REF!</v>
      </c>
      <c r="R7" s="118" t="e">
        <f>#REF!</f>
        <v>#REF!</v>
      </c>
      <c r="S7" s="118" t="e">
        <f>#REF!</f>
        <v>#REF!</v>
      </c>
      <c r="T7" s="118" t="e">
        <f>#REF!</f>
        <v>#REF!</v>
      </c>
    </row>
    <row r="8" spans="1:20" ht="28.5" customHeight="1" x14ac:dyDescent="0.2">
      <c r="A8" s="31" t="s">
        <v>2</v>
      </c>
      <c r="B8" s="81" t="s">
        <v>129</v>
      </c>
      <c r="C8" s="116" t="str">
        <f>CENTRALA!E9</f>
        <v>-</v>
      </c>
      <c r="D8" s="117" t="e">
        <f t="shared" ref="D8:D62" si="0">SUM(E8:T8)</f>
        <v>#REF!</v>
      </c>
      <c r="E8" s="118" t="e">
        <f>#REF!</f>
        <v>#REF!</v>
      </c>
      <c r="F8" s="118" t="e">
        <f>#REF!</f>
        <v>#REF!</v>
      </c>
      <c r="G8" s="118" t="e">
        <f>#REF!</f>
        <v>#REF!</v>
      </c>
      <c r="H8" s="118" t="e">
        <f>#REF!</f>
        <v>#REF!</v>
      </c>
      <c r="I8" s="118" t="e">
        <f>#REF!</f>
        <v>#REF!</v>
      </c>
      <c r="J8" s="118" t="str">
        <f>Małopolski!E8</f>
        <v>-</v>
      </c>
      <c r="K8" s="118" t="e">
        <f>#REF!</f>
        <v>#REF!</v>
      </c>
      <c r="L8" s="118" t="e">
        <f>#REF!</f>
        <v>#REF!</v>
      </c>
      <c r="M8" s="118" t="e">
        <f>#REF!</f>
        <v>#REF!</v>
      </c>
      <c r="N8" s="118" t="e">
        <f>#REF!</f>
        <v>#REF!</v>
      </c>
      <c r="O8" s="118" t="e">
        <f>#REF!</f>
        <v>#REF!</v>
      </c>
      <c r="P8" s="118" t="e">
        <f>#REF!</f>
        <v>#REF!</v>
      </c>
      <c r="Q8" s="118" t="e">
        <f>#REF!</f>
        <v>#REF!</v>
      </c>
      <c r="R8" s="118" t="e">
        <f>#REF!</f>
        <v>#REF!</v>
      </c>
      <c r="S8" s="118" t="e">
        <f>#REF!</f>
        <v>#REF!</v>
      </c>
      <c r="T8" s="118" t="e">
        <f>#REF!</f>
        <v>#REF!</v>
      </c>
    </row>
    <row r="9" spans="1:20" ht="28.5" customHeight="1" x14ac:dyDescent="0.2">
      <c r="A9" s="31" t="s">
        <v>3</v>
      </c>
      <c r="B9" s="81" t="s">
        <v>126</v>
      </c>
      <c r="C9" s="116" t="str">
        <f>CENTRALA!E10</f>
        <v>-</v>
      </c>
      <c r="D9" s="117" t="e">
        <f t="shared" si="0"/>
        <v>#REF!</v>
      </c>
      <c r="E9" s="118" t="e">
        <f>#REF!</f>
        <v>#REF!</v>
      </c>
      <c r="F9" s="118" t="e">
        <f>#REF!</f>
        <v>#REF!</v>
      </c>
      <c r="G9" s="118" t="e">
        <f>#REF!</f>
        <v>#REF!</v>
      </c>
      <c r="H9" s="118" t="e">
        <f>#REF!</f>
        <v>#REF!</v>
      </c>
      <c r="I9" s="118" t="e">
        <f>#REF!</f>
        <v>#REF!</v>
      </c>
      <c r="J9" s="118" t="str">
        <f>Małopolski!E9</f>
        <v>-</v>
      </c>
      <c r="K9" s="118" t="e">
        <f>#REF!</f>
        <v>#REF!</v>
      </c>
      <c r="L9" s="118" t="e">
        <f>#REF!</f>
        <v>#REF!</v>
      </c>
      <c r="M9" s="118" t="e">
        <f>#REF!</f>
        <v>#REF!</v>
      </c>
      <c r="N9" s="118" t="e">
        <f>#REF!</f>
        <v>#REF!</v>
      </c>
      <c r="O9" s="118" t="e">
        <f>#REF!</f>
        <v>#REF!</v>
      </c>
      <c r="P9" s="118" t="e">
        <f>#REF!</f>
        <v>#REF!</v>
      </c>
      <c r="Q9" s="118" t="e">
        <f>#REF!</f>
        <v>#REF!</v>
      </c>
      <c r="R9" s="118" t="e">
        <f>#REF!</f>
        <v>#REF!</v>
      </c>
      <c r="S9" s="118" t="e">
        <f>#REF!</f>
        <v>#REF!</v>
      </c>
      <c r="T9" s="118" t="e">
        <f>#REF!</f>
        <v>#REF!</v>
      </c>
    </row>
    <row r="10" spans="1:20" ht="28.5" customHeight="1" x14ac:dyDescent="0.2">
      <c r="A10" s="82" t="s">
        <v>60</v>
      </c>
      <c r="B10" s="36" t="s">
        <v>61</v>
      </c>
      <c r="C10" s="116" t="str">
        <f>CENTRALA!E11</f>
        <v>-</v>
      </c>
      <c r="D10" s="117" t="e">
        <f t="shared" si="0"/>
        <v>#REF!</v>
      </c>
      <c r="E10" s="118" t="e">
        <f>#REF!</f>
        <v>#REF!</v>
      </c>
      <c r="F10" s="118" t="e">
        <f>#REF!</f>
        <v>#REF!</v>
      </c>
      <c r="G10" s="118" t="e">
        <f>#REF!</f>
        <v>#REF!</v>
      </c>
      <c r="H10" s="118" t="e">
        <f>#REF!</f>
        <v>#REF!</v>
      </c>
      <c r="I10" s="118" t="e">
        <f>#REF!</f>
        <v>#REF!</v>
      </c>
      <c r="J10" s="118" t="str">
        <f>Małopolski!E10</f>
        <v>-</v>
      </c>
      <c r="K10" s="118" t="e">
        <f>#REF!</f>
        <v>#REF!</v>
      </c>
      <c r="L10" s="118" t="e">
        <f>#REF!</f>
        <v>#REF!</v>
      </c>
      <c r="M10" s="118" t="e">
        <f>#REF!</f>
        <v>#REF!</v>
      </c>
      <c r="N10" s="118" t="e">
        <f>#REF!</f>
        <v>#REF!</v>
      </c>
      <c r="O10" s="118" t="e">
        <f>#REF!</f>
        <v>#REF!</v>
      </c>
      <c r="P10" s="118" t="e">
        <f>#REF!</f>
        <v>#REF!</v>
      </c>
      <c r="Q10" s="118" t="e">
        <f>#REF!</f>
        <v>#REF!</v>
      </c>
      <c r="R10" s="118" t="e">
        <f>#REF!</f>
        <v>#REF!</v>
      </c>
      <c r="S10" s="118" t="e">
        <f>#REF!</f>
        <v>#REF!</v>
      </c>
      <c r="T10" s="118" t="e">
        <f>#REF!</f>
        <v>#REF!</v>
      </c>
    </row>
    <row r="11" spans="1:20" ht="28.5" customHeight="1" x14ac:dyDescent="0.2">
      <c r="A11" s="31" t="s">
        <v>4</v>
      </c>
      <c r="B11" s="120" t="s">
        <v>202</v>
      </c>
      <c r="C11" s="116" t="str">
        <f>CENTRALA!E15</f>
        <v>-</v>
      </c>
      <c r="D11" s="117" t="e">
        <f t="shared" si="0"/>
        <v>#REF!</v>
      </c>
      <c r="E11" s="118" t="e">
        <f>#REF!</f>
        <v>#REF!</v>
      </c>
      <c r="F11" s="118" t="e">
        <f>#REF!</f>
        <v>#REF!</v>
      </c>
      <c r="G11" s="118" t="e">
        <f>#REF!</f>
        <v>#REF!</v>
      </c>
      <c r="H11" s="118" t="e">
        <f>#REF!</f>
        <v>#REF!</v>
      </c>
      <c r="I11" s="118" t="e">
        <f>#REF!</f>
        <v>#REF!</v>
      </c>
      <c r="J11" s="118" t="str">
        <f>Małopolski!E11</f>
        <v>-</v>
      </c>
      <c r="K11" s="118" t="e">
        <f>#REF!</f>
        <v>#REF!</v>
      </c>
      <c r="L11" s="118" t="e">
        <f>#REF!</f>
        <v>#REF!</v>
      </c>
      <c r="M11" s="118" t="e">
        <f>#REF!</f>
        <v>#REF!</v>
      </c>
      <c r="N11" s="118" t="e">
        <f>#REF!</f>
        <v>#REF!</v>
      </c>
      <c r="O11" s="118" t="e">
        <f>#REF!</f>
        <v>#REF!</v>
      </c>
      <c r="P11" s="118" t="e">
        <f>#REF!</f>
        <v>#REF!</v>
      </c>
      <c r="Q11" s="118" t="e">
        <f>#REF!</f>
        <v>#REF!</v>
      </c>
      <c r="R11" s="118" t="e">
        <f>#REF!</f>
        <v>#REF!</v>
      </c>
      <c r="S11" s="118" t="e">
        <f>#REF!</f>
        <v>#REF!</v>
      </c>
      <c r="T11" s="118" t="e">
        <f>#REF!</f>
        <v>#REF!</v>
      </c>
    </row>
    <row r="12" spans="1:20" ht="28.5" customHeight="1" x14ac:dyDescent="0.2">
      <c r="A12" s="82" t="s">
        <v>203</v>
      </c>
      <c r="B12" s="120" t="s">
        <v>206</v>
      </c>
      <c r="C12" s="116" t="str">
        <f>CENTRALA!E16</f>
        <v>-</v>
      </c>
      <c r="D12" s="117" t="e">
        <f t="shared" ref="D12:D49" si="1">SUM(E12:T12)</f>
        <v>#REF!</v>
      </c>
      <c r="E12" s="118" t="e">
        <f>#REF!</f>
        <v>#REF!</v>
      </c>
      <c r="F12" s="118" t="e">
        <f>#REF!</f>
        <v>#REF!</v>
      </c>
      <c r="G12" s="118" t="e">
        <f>#REF!</f>
        <v>#REF!</v>
      </c>
      <c r="H12" s="118" t="e">
        <f>#REF!</f>
        <v>#REF!</v>
      </c>
      <c r="I12" s="118" t="e">
        <f>#REF!</f>
        <v>#REF!</v>
      </c>
      <c r="J12" s="118" t="str">
        <f>Małopolski!E12</f>
        <v>-</v>
      </c>
      <c r="K12" s="118" t="e">
        <f>#REF!</f>
        <v>#REF!</v>
      </c>
      <c r="L12" s="118" t="e">
        <f>#REF!</f>
        <v>#REF!</v>
      </c>
      <c r="M12" s="118" t="e">
        <f>#REF!</f>
        <v>#REF!</v>
      </c>
      <c r="N12" s="118" t="e">
        <f>#REF!</f>
        <v>#REF!</v>
      </c>
      <c r="O12" s="118" t="e">
        <f>#REF!</f>
        <v>#REF!</v>
      </c>
      <c r="P12" s="118" t="e">
        <f>#REF!</f>
        <v>#REF!</v>
      </c>
      <c r="Q12" s="118" t="e">
        <f>#REF!</f>
        <v>#REF!</v>
      </c>
      <c r="R12" s="118" t="e">
        <f>#REF!</f>
        <v>#REF!</v>
      </c>
      <c r="S12" s="118" t="e">
        <f>#REF!</f>
        <v>#REF!</v>
      </c>
      <c r="T12" s="118" t="e">
        <f>#REF!</f>
        <v>#REF!</v>
      </c>
    </row>
    <row r="13" spans="1:20" ht="28.5" customHeight="1" x14ac:dyDescent="0.2">
      <c r="A13" s="82" t="s">
        <v>204</v>
      </c>
      <c r="B13" s="120" t="s">
        <v>207</v>
      </c>
      <c r="C13" s="116" t="str">
        <f>CENTRALA!E17</f>
        <v>-</v>
      </c>
      <c r="D13" s="117" t="e">
        <f t="shared" si="1"/>
        <v>#REF!</v>
      </c>
      <c r="E13" s="118" t="e">
        <f>#REF!</f>
        <v>#REF!</v>
      </c>
      <c r="F13" s="118" t="e">
        <f>#REF!</f>
        <v>#REF!</v>
      </c>
      <c r="G13" s="118" t="e">
        <f>#REF!</f>
        <v>#REF!</v>
      </c>
      <c r="H13" s="118" t="e">
        <f>#REF!</f>
        <v>#REF!</v>
      </c>
      <c r="I13" s="118" t="e">
        <f>#REF!</f>
        <v>#REF!</v>
      </c>
      <c r="J13" s="118" t="str">
        <f>Małopolski!E13</f>
        <v>-</v>
      </c>
      <c r="K13" s="118" t="e">
        <f>#REF!</f>
        <v>#REF!</v>
      </c>
      <c r="L13" s="118" t="e">
        <f>#REF!</f>
        <v>#REF!</v>
      </c>
      <c r="M13" s="118" t="e">
        <f>#REF!</f>
        <v>#REF!</v>
      </c>
      <c r="N13" s="118" t="e">
        <f>#REF!</f>
        <v>#REF!</v>
      </c>
      <c r="O13" s="118" t="e">
        <f>#REF!</f>
        <v>#REF!</v>
      </c>
      <c r="P13" s="118" t="e">
        <f>#REF!</f>
        <v>#REF!</v>
      </c>
      <c r="Q13" s="118" t="e">
        <f>#REF!</f>
        <v>#REF!</v>
      </c>
      <c r="R13" s="118" t="e">
        <f>#REF!</f>
        <v>#REF!</v>
      </c>
      <c r="S13" s="118" t="e">
        <f>#REF!</f>
        <v>#REF!</v>
      </c>
      <c r="T13" s="118" t="e">
        <f>#REF!</f>
        <v>#REF!</v>
      </c>
    </row>
    <row r="14" spans="1:20" ht="28.5" customHeight="1" x14ac:dyDescent="0.2">
      <c r="A14" s="82" t="s">
        <v>205</v>
      </c>
      <c r="B14" s="120" t="s">
        <v>208</v>
      </c>
      <c r="C14" s="116" t="str">
        <f>CENTRALA!E18</f>
        <v>-</v>
      </c>
      <c r="D14" s="117" t="e">
        <f t="shared" si="1"/>
        <v>#REF!</v>
      </c>
      <c r="E14" s="118" t="e">
        <f>#REF!</f>
        <v>#REF!</v>
      </c>
      <c r="F14" s="118" t="e">
        <f>#REF!</f>
        <v>#REF!</v>
      </c>
      <c r="G14" s="118" t="e">
        <f>#REF!</f>
        <v>#REF!</v>
      </c>
      <c r="H14" s="118" t="e">
        <f>#REF!</f>
        <v>#REF!</v>
      </c>
      <c r="I14" s="118" t="e">
        <f>#REF!</f>
        <v>#REF!</v>
      </c>
      <c r="J14" s="118" t="str">
        <f>Małopolski!E14</f>
        <v>-</v>
      </c>
      <c r="K14" s="118" t="e">
        <f>#REF!</f>
        <v>#REF!</v>
      </c>
      <c r="L14" s="118" t="e">
        <f>#REF!</f>
        <v>#REF!</v>
      </c>
      <c r="M14" s="118" t="e">
        <f>#REF!</f>
        <v>#REF!</v>
      </c>
      <c r="N14" s="118" t="e">
        <f>#REF!</f>
        <v>#REF!</v>
      </c>
      <c r="O14" s="118" t="e">
        <f>#REF!</f>
        <v>#REF!</v>
      </c>
      <c r="P14" s="118" t="e">
        <f>#REF!</f>
        <v>#REF!</v>
      </c>
      <c r="Q14" s="118" t="e">
        <f>#REF!</f>
        <v>#REF!</v>
      </c>
      <c r="R14" s="118" t="e">
        <f>#REF!</f>
        <v>#REF!</v>
      </c>
      <c r="S14" s="118" t="e">
        <f>#REF!</f>
        <v>#REF!</v>
      </c>
      <c r="T14" s="118" t="e">
        <f>#REF!</f>
        <v>#REF!</v>
      </c>
    </row>
    <row r="15" spans="1:20" ht="28.5" customHeight="1" x14ac:dyDescent="0.2">
      <c r="A15" s="31" t="s">
        <v>5</v>
      </c>
      <c r="B15" s="81" t="s">
        <v>130</v>
      </c>
      <c r="C15" s="116" t="str">
        <f>CENTRALA!E16</f>
        <v>-</v>
      </c>
      <c r="D15" s="117" t="e">
        <f t="shared" si="1"/>
        <v>#REF!</v>
      </c>
      <c r="E15" s="118" t="e">
        <f>#REF!</f>
        <v>#REF!</v>
      </c>
      <c r="F15" s="118" t="e">
        <f>#REF!</f>
        <v>#REF!</v>
      </c>
      <c r="G15" s="118" t="e">
        <f>#REF!</f>
        <v>#REF!</v>
      </c>
      <c r="H15" s="118" t="e">
        <f>#REF!</f>
        <v>#REF!</v>
      </c>
      <c r="I15" s="118" t="e">
        <f>#REF!</f>
        <v>#REF!</v>
      </c>
      <c r="J15" s="118" t="str">
        <f>Małopolski!E15</f>
        <v>-</v>
      </c>
      <c r="K15" s="118" t="e">
        <f>#REF!</f>
        <v>#REF!</v>
      </c>
      <c r="L15" s="118" t="e">
        <f>#REF!</f>
        <v>#REF!</v>
      </c>
      <c r="M15" s="118" t="e">
        <f>#REF!</f>
        <v>#REF!</v>
      </c>
      <c r="N15" s="118" t="e">
        <f>#REF!</f>
        <v>#REF!</v>
      </c>
      <c r="O15" s="118" t="e">
        <f>#REF!</f>
        <v>#REF!</v>
      </c>
      <c r="P15" s="118" t="e">
        <f>#REF!</f>
        <v>#REF!</v>
      </c>
      <c r="Q15" s="118" t="e">
        <f>#REF!</f>
        <v>#REF!</v>
      </c>
      <c r="R15" s="118" t="e">
        <f>#REF!</f>
        <v>#REF!</v>
      </c>
      <c r="S15" s="118" t="e">
        <f>#REF!</f>
        <v>#REF!</v>
      </c>
      <c r="T15" s="118" t="e">
        <f>#REF!</f>
        <v>#REF!</v>
      </c>
    </row>
    <row r="16" spans="1:20" ht="28.5" customHeight="1" x14ac:dyDescent="0.2">
      <c r="A16" s="31" t="s">
        <v>6</v>
      </c>
      <c r="B16" s="81" t="s">
        <v>137</v>
      </c>
      <c r="C16" s="116" t="str">
        <f>CENTRALA!E17</f>
        <v>-</v>
      </c>
      <c r="D16" s="117" t="e">
        <f t="shared" si="1"/>
        <v>#REF!</v>
      </c>
      <c r="E16" s="118" t="e">
        <f>#REF!</f>
        <v>#REF!</v>
      </c>
      <c r="F16" s="118" t="e">
        <f>#REF!</f>
        <v>#REF!</v>
      </c>
      <c r="G16" s="118" t="e">
        <f>#REF!</f>
        <v>#REF!</v>
      </c>
      <c r="H16" s="118" t="e">
        <f>#REF!</f>
        <v>#REF!</v>
      </c>
      <c r="I16" s="118" t="e">
        <f>#REF!</f>
        <v>#REF!</v>
      </c>
      <c r="J16" s="118" t="str">
        <f>Małopolski!E16</f>
        <v>-</v>
      </c>
      <c r="K16" s="118" t="e">
        <f>#REF!</f>
        <v>#REF!</v>
      </c>
      <c r="L16" s="118" t="e">
        <f>#REF!</f>
        <v>#REF!</v>
      </c>
      <c r="M16" s="118" t="e">
        <f>#REF!</f>
        <v>#REF!</v>
      </c>
      <c r="N16" s="118" t="e">
        <f>#REF!</f>
        <v>#REF!</v>
      </c>
      <c r="O16" s="118" t="e">
        <f>#REF!</f>
        <v>#REF!</v>
      </c>
      <c r="P16" s="118" t="e">
        <f>#REF!</f>
        <v>#REF!</v>
      </c>
      <c r="Q16" s="118" t="e">
        <f>#REF!</f>
        <v>#REF!</v>
      </c>
      <c r="R16" s="118" t="e">
        <f>#REF!</f>
        <v>#REF!</v>
      </c>
      <c r="S16" s="118" t="e">
        <f>#REF!</f>
        <v>#REF!</v>
      </c>
      <c r="T16" s="118" t="e">
        <f>#REF!</f>
        <v>#REF!</v>
      </c>
    </row>
    <row r="17" spans="1:20" ht="28.5" customHeight="1" x14ac:dyDescent="0.2">
      <c r="A17" s="31" t="s">
        <v>7</v>
      </c>
      <c r="B17" s="81" t="s">
        <v>136</v>
      </c>
      <c r="C17" s="116" t="str">
        <f>CENTRALA!E18</f>
        <v>-</v>
      </c>
      <c r="D17" s="117" t="e">
        <f t="shared" si="1"/>
        <v>#REF!</v>
      </c>
      <c r="E17" s="118" t="e">
        <f>#REF!</f>
        <v>#REF!</v>
      </c>
      <c r="F17" s="118" t="e">
        <f>#REF!</f>
        <v>#REF!</v>
      </c>
      <c r="G17" s="118" t="e">
        <f>#REF!</f>
        <v>#REF!</v>
      </c>
      <c r="H17" s="118" t="e">
        <f>#REF!</f>
        <v>#REF!</v>
      </c>
      <c r="I17" s="118" t="e">
        <f>#REF!</f>
        <v>#REF!</v>
      </c>
      <c r="J17" s="118" t="str">
        <f>Małopolski!E17</f>
        <v>-</v>
      </c>
      <c r="K17" s="118" t="e">
        <f>#REF!</f>
        <v>#REF!</v>
      </c>
      <c r="L17" s="118" t="e">
        <f>#REF!</f>
        <v>#REF!</v>
      </c>
      <c r="M17" s="118" t="e">
        <f>#REF!</f>
        <v>#REF!</v>
      </c>
      <c r="N17" s="118" t="e">
        <f>#REF!</f>
        <v>#REF!</v>
      </c>
      <c r="O17" s="118" t="e">
        <f>#REF!</f>
        <v>#REF!</v>
      </c>
      <c r="P17" s="118" t="e">
        <f>#REF!</f>
        <v>#REF!</v>
      </c>
      <c r="Q17" s="118" t="e">
        <f>#REF!</f>
        <v>#REF!</v>
      </c>
      <c r="R17" s="118" t="e">
        <f>#REF!</f>
        <v>#REF!</v>
      </c>
      <c r="S17" s="118" t="e">
        <f>#REF!</f>
        <v>#REF!</v>
      </c>
      <c r="T17" s="118" t="e">
        <f>#REF!</f>
        <v>#REF!</v>
      </c>
    </row>
    <row r="18" spans="1:20" ht="28.5" customHeight="1" x14ac:dyDescent="0.2">
      <c r="A18" s="31" t="s">
        <v>8</v>
      </c>
      <c r="B18" s="81" t="s">
        <v>131</v>
      </c>
      <c r="C18" s="116" t="str">
        <f>CENTRALA!E19</f>
        <v>-</v>
      </c>
      <c r="D18" s="117" t="e">
        <f t="shared" si="1"/>
        <v>#REF!</v>
      </c>
      <c r="E18" s="118" t="e">
        <f>#REF!</f>
        <v>#REF!</v>
      </c>
      <c r="F18" s="118" t="e">
        <f>#REF!</f>
        <v>#REF!</v>
      </c>
      <c r="G18" s="118" t="e">
        <f>#REF!</f>
        <v>#REF!</v>
      </c>
      <c r="H18" s="118" t="e">
        <f>#REF!</f>
        <v>#REF!</v>
      </c>
      <c r="I18" s="118" t="e">
        <f>#REF!</f>
        <v>#REF!</v>
      </c>
      <c r="J18" s="118" t="str">
        <f>Małopolski!E18</f>
        <v>-</v>
      </c>
      <c r="K18" s="118" t="e">
        <f>#REF!</f>
        <v>#REF!</v>
      </c>
      <c r="L18" s="118" t="e">
        <f>#REF!</f>
        <v>#REF!</v>
      </c>
      <c r="M18" s="118" t="e">
        <f>#REF!</f>
        <v>#REF!</v>
      </c>
      <c r="N18" s="118" t="e">
        <f>#REF!</f>
        <v>#REF!</v>
      </c>
      <c r="O18" s="118" t="e">
        <f>#REF!</f>
        <v>#REF!</v>
      </c>
      <c r="P18" s="118" t="e">
        <f>#REF!</f>
        <v>#REF!</v>
      </c>
      <c r="Q18" s="118" t="e">
        <f>#REF!</f>
        <v>#REF!</v>
      </c>
      <c r="R18" s="118" t="e">
        <f>#REF!</f>
        <v>#REF!</v>
      </c>
      <c r="S18" s="118" t="e">
        <f>#REF!</f>
        <v>#REF!</v>
      </c>
      <c r="T18" s="118" t="e">
        <f>#REF!</f>
        <v>#REF!</v>
      </c>
    </row>
    <row r="19" spans="1:20" ht="28.5" customHeight="1" x14ac:dyDescent="0.2">
      <c r="A19" s="31" t="s">
        <v>9</v>
      </c>
      <c r="B19" s="81" t="s">
        <v>132</v>
      </c>
      <c r="C19" s="116" t="str">
        <f>CENTRALA!E20</f>
        <v>-</v>
      </c>
      <c r="D19" s="117" t="e">
        <f t="shared" si="1"/>
        <v>#REF!</v>
      </c>
      <c r="E19" s="118" t="e">
        <f>#REF!</f>
        <v>#REF!</v>
      </c>
      <c r="F19" s="118" t="e">
        <f>#REF!</f>
        <v>#REF!</v>
      </c>
      <c r="G19" s="118" t="e">
        <f>#REF!</f>
        <v>#REF!</v>
      </c>
      <c r="H19" s="118" t="e">
        <f>#REF!</f>
        <v>#REF!</v>
      </c>
      <c r="I19" s="118" t="e">
        <f>#REF!</f>
        <v>#REF!</v>
      </c>
      <c r="J19" s="118" t="str">
        <f>Małopolski!E19</f>
        <v>-</v>
      </c>
      <c r="K19" s="118" t="e">
        <f>#REF!</f>
        <v>#REF!</v>
      </c>
      <c r="L19" s="118" t="e">
        <f>#REF!</f>
        <v>#REF!</v>
      </c>
      <c r="M19" s="118" t="e">
        <f>#REF!</f>
        <v>#REF!</v>
      </c>
      <c r="N19" s="118" t="e">
        <f>#REF!</f>
        <v>#REF!</v>
      </c>
      <c r="O19" s="118" t="e">
        <f>#REF!</f>
        <v>#REF!</v>
      </c>
      <c r="P19" s="118" t="e">
        <f>#REF!</f>
        <v>#REF!</v>
      </c>
      <c r="Q19" s="118" t="e">
        <f>#REF!</f>
        <v>#REF!</v>
      </c>
      <c r="R19" s="118" t="e">
        <f>#REF!</f>
        <v>#REF!</v>
      </c>
      <c r="S19" s="118" t="e">
        <f>#REF!</f>
        <v>#REF!</v>
      </c>
      <c r="T19" s="118" t="e">
        <f>#REF!</f>
        <v>#REF!</v>
      </c>
    </row>
    <row r="20" spans="1:20" ht="28.5" customHeight="1" x14ac:dyDescent="0.2">
      <c r="A20" s="31" t="s">
        <v>10</v>
      </c>
      <c r="B20" s="81" t="s">
        <v>138</v>
      </c>
      <c r="C20" s="116" t="str">
        <f>CENTRALA!E21</f>
        <v>-</v>
      </c>
      <c r="D20" s="117" t="e">
        <f t="shared" si="1"/>
        <v>#REF!</v>
      </c>
      <c r="E20" s="118" t="e">
        <f>#REF!</f>
        <v>#REF!</v>
      </c>
      <c r="F20" s="118" t="e">
        <f>#REF!</f>
        <v>#REF!</v>
      </c>
      <c r="G20" s="118" t="e">
        <f>#REF!</f>
        <v>#REF!</v>
      </c>
      <c r="H20" s="118" t="e">
        <f>#REF!</f>
        <v>#REF!</v>
      </c>
      <c r="I20" s="118" t="e">
        <f>#REF!</f>
        <v>#REF!</v>
      </c>
      <c r="J20" s="118" t="str">
        <f>Małopolski!E20</f>
        <v>-</v>
      </c>
      <c r="K20" s="118" t="e">
        <f>#REF!</f>
        <v>#REF!</v>
      </c>
      <c r="L20" s="118" t="e">
        <f>#REF!</f>
        <v>#REF!</v>
      </c>
      <c r="M20" s="118" t="e">
        <f>#REF!</f>
        <v>#REF!</v>
      </c>
      <c r="N20" s="118" t="e">
        <f>#REF!</f>
        <v>#REF!</v>
      </c>
      <c r="O20" s="118" t="e">
        <f>#REF!</f>
        <v>#REF!</v>
      </c>
      <c r="P20" s="118" t="e">
        <f>#REF!</f>
        <v>#REF!</v>
      </c>
      <c r="Q20" s="118" t="e">
        <f>#REF!</f>
        <v>#REF!</v>
      </c>
      <c r="R20" s="118" t="e">
        <f>#REF!</f>
        <v>#REF!</v>
      </c>
      <c r="S20" s="118" t="e">
        <f>#REF!</f>
        <v>#REF!</v>
      </c>
      <c r="T20" s="118" t="e">
        <f>#REF!</f>
        <v>#REF!</v>
      </c>
    </row>
    <row r="21" spans="1:20" ht="40.5" x14ac:dyDescent="0.2">
      <c r="A21" s="31" t="s">
        <v>11</v>
      </c>
      <c r="B21" s="81" t="s">
        <v>133</v>
      </c>
      <c r="C21" s="116" t="str">
        <f>CENTRALA!E22</f>
        <v>-</v>
      </c>
      <c r="D21" s="117" t="e">
        <f t="shared" si="1"/>
        <v>#REF!</v>
      </c>
      <c r="E21" s="118" t="e">
        <f>#REF!</f>
        <v>#REF!</v>
      </c>
      <c r="F21" s="118" t="e">
        <f>#REF!</f>
        <v>#REF!</v>
      </c>
      <c r="G21" s="118" t="e">
        <f>#REF!</f>
        <v>#REF!</v>
      </c>
      <c r="H21" s="118" t="e">
        <f>#REF!</f>
        <v>#REF!</v>
      </c>
      <c r="I21" s="118" t="e">
        <f>#REF!</f>
        <v>#REF!</v>
      </c>
      <c r="J21" s="118" t="str">
        <f>Małopolski!E21</f>
        <v>-</v>
      </c>
      <c r="K21" s="118" t="e">
        <f>#REF!</f>
        <v>#REF!</v>
      </c>
      <c r="L21" s="118" t="e">
        <f>#REF!</f>
        <v>#REF!</v>
      </c>
      <c r="M21" s="118" t="e">
        <f>#REF!</f>
        <v>#REF!</v>
      </c>
      <c r="N21" s="118" t="e">
        <f>#REF!</f>
        <v>#REF!</v>
      </c>
      <c r="O21" s="118" t="e">
        <f>#REF!</f>
        <v>#REF!</v>
      </c>
      <c r="P21" s="118" t="e">
        <f>#REF!</f>
        <v>#REF!</v>
      </c>
      <c r="Q21" s="118" t="e">
        <f>#REF!</f>
        <v>#REF!</v>
      </c>
      <c r="R21" s="118" t="e">
        <f>#REF!</f>
        <v>#REF!</v>
      </c>
      <c r="S21" s="118" t="e">
        <f>#REF!</f>
        <v>#REF!</v>
      </c>
      <c r="T21" s="118" t="e">
        <f>#REF!</f>
        <v>#REF!</v>
      </c>
    </row>
    <row r="22" spans="1:20" ht="28.5" customHeight="1" x14ac:dyDescent="0.2">
      <c r="A22" s="31" t="s">
        <v>12</v>
      </c>
      <c r="B22" s="81" t="s">
        <v>234</v>
      </c>
      <c r="C22" s="116" t="str">
        <f>CENTRALA!E23</f>
        <v>-</v>
      </c>
      <c r="D22" s="117" t="e">
        <f t="shared" si="1"/>
        <v>#REF!</v>
      </c>
      <c r="E22" s="118" t="e">
        <f>#REF!</f>
        <v>#REF!</v>
      </c>
      <c r="F22" s="118" t="e">
        <f>#REF!</f>
        <v>#REF!</v>
      </c>
      <c r="G22" s="118" t="e">
        <f>#REF!</f>
        <v>#REF!</v>
      </c>
      <c r="H22" s="118" t="e">
        <f>#REF!</f>
        <v>#REF!</v>
      </c>
      <c r="I22" s="118" t="e">
        <f>#REF!</f>
        <v>#REF!</v>
      </c>
      <c r="J22" s="118" t="str">
        <f>Małopolski!E22</f>
        <v>-</v>
      </c>
      <c r="K22" s="118" t="e">
        <f>#REF!</f>
        <v>#REF!</v>
      </c>
      <c r="L22" s="118" t="e">
        <f>#REF!</f>
        <v>#REF!</v>
      </c>
      <c r="M22" s="118" t="e">
        <f>#REF!</f>
        <v>#REF!</v>
      </c>
      <c r="N22" s="118" t="e">
        <f>#REF!</f>
        <v>#REF!</v>
      </c>
      <c r="O22" s="118" t="e">
        <f>#REF!</f>
        <v>#REF!</v>
      </c>
      <c r="P22" s="118" t="e">
        <f>#REF!</f>
        <v>#REF!</v>
      </c>
      <c r="Q22" s="118" t="e">
        <f>#REF!</f>
        <v>#REF!</v>
      </c>
      <c r="R22" s="118" t="e">
        <f>#REF!</f>
        <v>#REF!</v>
      </c>
      <c r="S22" s="118" t="e">
        <f>#REF!</f>
        <v>#REF!</v>
      </c>
      <c r="T22" s="118" t="e">
        <f>#REF!</f>
        <v>#REF!</v>
      </c>
    </row>
    <row r="23" spans="1:20" ht="28.5" customHeight="1" x14ac:dyDescent="0.2">
      <c r="A23" s="31" t="s">
        <v>14</v>
      </c>
      <c r="B23" s="37" t="s">
        <v>13</v>
      </c>
      <c r="C23" s="116" t="str">
        <f>CENTRALA!E24</f>
        <v>-</v>
      </c>
      <c r="D23" s="117" t="e">
        <f t="shared" si="1"/>
        <v>#REF!</v>
      </c>
      <c r="E23" s="118" t="e">
        <f>#REF!</f>
        <v>#REF!</v>
      </c>
      <c r="F23" s="118" t="e">
        <f>#REF!</f>
        <v>#REF!</v>
      </c>
      <c r="G23" s="118" t="e">
        <f>#REF!</f>
        <v>#REF!</v>
      </c>
      <c r="H23" s="118" t="e">
        <f>#REF!</f>
        <v>#REF!</v>
      </c>
      <c r="I23" s="118" t="e">
        <f>#REF!</f>
        <v>#REF!</v>
      </c>
      <c r="J23" s="118" t="str">
        <f>Małopolski!E23</f>
        <v>-</v>
      </c>
      <c r="K23" s="118" t="e">
        <f>#REF!</f>
        <v>#REF!</v>
      </c>
      <c r="L23" s="118" t="e">
        <f>#REF!</f>
        <v>#REF!</v>
      </c>
      <c r="M23" s="118" t="e">
        <f>#REF!</f>
        <v>#REF!</v>
      </c>
      <c r="N23" s="118" t="e">
        <f>#REF!</f>
        <v>#REF!</v>
      </c>
      <c r="O23" s="118" t="e">
        <f>#REF!</f>
        <v>#REF!</v>
      </c>
      <c r="P23" s="118" t="e">
        <f>#REF!</f>
        <v>#REF!</v>
      </c>
      <c r="Q23" s="118" t="e">
        <f>#REF!</f>
        <v>#REF!</v>
      </c>
      <c r="R23" s="118" t="e">
        <f>#REF!</f>
        <v>#REF!</v>
      </c>
      <c r="S23" s="118" t="e">
        <f>#REF!</f>
        <v>#REF!</v>
      </c>
      <c r="T23" s="118" t="e">
        <f>#REF!</f>
        <v>#REF!</v>
      </c>
    </row>
    <row r="24" spans="1:20" ht="40.5" x14ac:dyDescent="0.2">
      <c r="A24" s="32" t="s">
        <v>15</v>
      </c>
      <c r="B24" s="81" t="s">
        <v>210</v>
      </c>
      <c r="C24" s="116" t="str">
        <f>CENTRALA!E25</f>
        <v>-</v>
      </c>
      <c r="D24" s="117" t="e">
        <f t="shared" si="1"/>
        <v>#REF!</v>
      </c>
      <c r="E24" s="118" t="e">
        <f>#REF!</f>
        <v>#REF!</v>
      </c>
      <c r="F24" s="118" t="e">
        <f>#REF!</f>
        <v>#REF!</v>
      </c>
      <c r="G24" s="118" t="e">
        <f>#REF!</f>
        <v>#REF!</v>
      </c>
      <c r="H24" s="118" t="e">
        <f>#REF!</f>
        <v>#REF!</v>
      </c>
      <c r="I24" s="118" t="e">
        <f>#REF!</f>
        <v>#REF!</v>
      </c>
      <c r="J24" s="118" t="str">
        <f>Małopolski!E24</f>
        <v>-</v>
      </c>
      <c r="K24" s="118" t="e">
        <f>#REF!</f>
        <v>#REF!</v>
      </c>
      <c r="L24" s="118" t="e">
        <f>#REF!</f>
        <v>#REF!</v>
      </c>
      <c r="M24" s="118" t="e">
        <f>#REF!</f>
        <v>#REF!</v>
      </c>
      <c r="N24" s="118" t="e">
        <f>#REF!</f>
        <v>#REF!</v>
      </c>
      <c r="O24" s="118" t="e">
        <f>#REF!</f>
        <v>#REF!</v>
      </c>
      <c r="P24" s="118" t="e">
        <f>#REF!</f>
        <v>#REF!</v>
      </c>
      <c r="Q24" s="118" t="e">
        <f>#REF!</f>
        <v>#REF!</v>
      </c>
      <c r="R24" s="118" t="e">
        <f>#REF!</f>
        <v>#REF!</v>
      </c>
      <c r="S24" s="118" t="e">
        <f>#REF!</f>
        <v>#REF!</v>
      </c>
      <c r="T24" s="118" t="e">
        <f>#REF!</f>
        <v>#REF!</v>
      </c>
    </row>
    <row r="25" spans="1:20" ht="28.5" customHeight="1" x14ac:dyDescent="0.2">
      <c r="A25" s="30" t="s">
        <v>139</v>
      </c>
      <c r="B25" s="122" t="s">
        <v>211</v>
      </c>
      <c r="C25" s="116" t="str">
        <f>CENTRALA!E26</f>
        <v>-</v>
      </c>
      <c r="D25" s="117" t="e">
        <f t="shared" si="1"/>
        <v>#REF!</v>
      </c>
      <c r="E25" s="118" t="e">
        <f>#REF!</f>
        <v>#REF!</v>
      </c>
      <c r="F25" s="118" t="e">
        <f>#REF!</f>
        <v>#REF!</v>
      </c>
      <c r="G25" s="118" t="e">
        <f>#REF!</f>
        <v>#REF!</v>
      </c>
      <c r="H25" s="118" t="e">
        <f>#REF!</f>
        <v>#REF!</v>
      </c>
      <c r="I25" s="118" t="e">
        <f>#REF!</f>
        <v>#REF!</v>
      </c>
      <c r="J25" s="118" t="str">
        <f>Małopolski!E25</f>
        <v>-</v>
      </c>
      <c r="K25" s="118" t="e">
        <f>#REF!</f>
        <v>#REF!</v>
      </c>
      <c r="L25" s="118" t="e">
        <f>#REF!</f>
        <v>#REF!</v>
      </c>
      <c r="M25" s="118" t="e">
        <f>#REF!</f>
        <v>#REF!</v>
      </c>
      <c r="N25" s="118" t="e">
        <f>#REF!</f>
        <v>#REF!</v>
      </c>
      <c r="O25" s="118" t="e">
        <f>#REF!</f>
        <v>#REF!</v>
      </c>
      <c r="P25" s="118" t="e">
        <f>#REF!</f>
        <v>#REF!</v>
      </c>
      <c r="Q25" s="118" t="e">
        <f>#REF!</f>
        <v>#REF!</v>
      </c>
      <c r="R25" s="118" t="e">
        <f>#REF!</f>
        <v>#REF!</v>
      </c>
      <c r="S25" s="118" t="e">
        <f>#REF!</f>
        <v>#REF!</v>
      </c>
      <c r="T25" s="118" t="e">
        <f>#REF!</f>
        <v>#REF!</v>
      </c>
    </row>
    <row r="26" spans="1:20" ht="31.5" x14ac:dyDescent="0.2">
      <c r="A26" s="33" t="s">
        <v>16</v>
      </c>
      <c r="B26" s="123" t="s">
        <v>213</v>
      </c>
      <c r="C26" s="116" t="str">
        <f>CENTRALA!E29</f>
        <v>-</v>
      </c>
      <c r="D26" s="117" t="e">
        <f t="shared" si="1"/>
        <v>#REF!</v>
      </c>
      <c r="E26" s="118" t="e">
        <f>#REF!</f>
        <v>#REF!</v>
      </c>
      <c r="F26" s="118" t="e">
        <f>#REF!</f>
        <v>#REF!</v>
      </c>
      <c r="G26" s="118" t="e">
        <f>#REF!</f>
        <v>#REF!</v>
      </c>
      <c r="H26" s="118" t="e">
        <f>#REF!</f>
        <v>#REF!</v>
      </c>
      <c r="I26" s="118" t="e">
        <f>#REF!</f>
        <v>#REF!</v>
      </c>
      <c r="J26" s="118" t="str">
        <f>Małopolski!E26</f>
        <v>-</v>
      </c>
      <c r="K26" s="118" t="e">
        <f>#REF!</f>
        <v>#REF!</v>
      </c>
      <c r="L26" s="118" t="e">
        <f>#REF!</f>
        <v>#REF!</v>
      </c>
      <c r="M26" s="118" t="e">
        <f>#REF!</f>
        <v>#REF!</v>
      </c>
      <c r="N26" s="118" t="e">
        <f>#REF!</f>
        <v>#REF!</v>
      </c>
      <c r="O26" s="118" t="e">
        <f>#REF!</f>
        <v>#REF!</v>
      </c>
      <c r="P26" s="118" t="e">
        <f>#REF!</f>
        <v>#REF!</v>
      </c>
      <c r="Q26" s="118" t="e">
        <f>#REF!</f>
        <v>#REF!</v>
      </c>
      <c r="R26" s="118" t="e">
        <f>#REF!</f>
        <v>#REF!</v>
      </c>
      <c r="S26" s="118" t="e">
        <f>#REF!</f>
        <v>#REF!</v>
      </c>
      <c r="T26" s="118" t="e">
        <f>#REF!</f>
        <v>#REF!</v>
      </c>
    </row>
    <row r="27" spans="1:20" ht="28.5" customHeight="1" x14ac:dyDescent="0.2">
      <c r="A27" s="82" t="s">
        <v>212</v>
      </c>
      <c r="B27" s="123" t="s">
        <v>215</v>
      </c>
      <c r="C27" s="116" t="str">
        <f>CENTRALA!E30</f>
        <v>-</v>
      </c>
      <c r="D27" s="117" t="e">
        <f t="shared" si="1"/>
        <v>#REF!</v>
      </c>
      <c r="E27" s="118" t="e">
        <f>#REF!</f>
        <v>#REF!</v>
      </c>
      <c r="F27" s="118" t="e">
        <f>#REF!</f>
        <v>#REF!</v>
      </c>
      <c r="G27" s="118" t="e">
        <f>#REF!</f>
        <v>#REF!</v>
      </c>
      <c r="H27" s="118" t="e">
        <f>#REF!</f>
        <v>#REF!</v>
      </c>
      <c r="I27" s="118" t="e">
        <f>#REF!</f>
        <v>#REF!</v>
      </c>
      <c r="J27" s="118" t="str">
        <f>Małopolski!E27</f>
        <v>-</v>
      </c>
      <c r="K27" s="118" t="e">
        <f>#REF!</f>
        <v>#REF!</v>
      </c>
      <c r="L27" s="118" t="e">
        <f>#REF!</f>
        <v>#REF!</v>
      </c>
      <c r="M27" s="118" t="e">
        <f>#REF!</f>
        <v>#REF!</v>
      </c>
      <c r="N27" s="118" t="e">
        <f>#REF!</f>
        <v>#REF!</v>
      </c>
      <c r="O27" s="118" t="e">
        <f>#REF!</f>
        <v>#REF!</v>
      </c>
      <c r="P27" s="118" t="e">
        <f>#REF!</f>
        <v>#REF!</v>
      </c>
      <c r="Q27" s="118" t="e">
        <f>#REF!</f>
        <v>#REF!</v>
      </c>
      <c r="R27" s="118" t="e">
        <f>#REF!</f>
        <v>#REF!</v>
      </c>
      <c r="S27" s="118" t="e">
        <f>#REF!</f>
        <v>#REF!</v>
      </c>
      <c r="T27" s="118" t="e">
        <f>#REF!</f>
        <v>#REF!</v>
      </c>
    </row>
    <row r="28" spans="1:20" ht="28.5" customHeight="1" x14ac:dyDescent="0.2">
      <c r="A28" s="82" t="s">
        <v>216</v>
      </c>
      <c r="B28" s="123" t="s">
        <v>214</v>
      </c>
      <c r="C28" s="116" t="str">
        <f>CENTRALA!E31</f>
        <v>-</v>
      </c>
      <c r="D28" s="117" t="e">
        <f t="shared" si="1"/>
        <v>#REF!</v>
      </c>
      <c r="E28" s="118" t="e">
        <f>#REF!</f>
        <v>#REF!</v>
      </c>
      <c r="F28" s="118" t="e">
        <f>#REF!</f>
        <v>#REF!</v>
      </c>
      <c r="G28" s="118" t="e">
        <f>#REF!</f>
        <v>#REF!</v>
      </c>
      <c r="H28" s="118" t="e">
        <f>#REF!</f>
        <v>#REF!</v>
      </c>
      <c r="I28" s="118" t="e">
        <f>#REF!</f>
        <v>#REF!</v>
      </c>
      <c r="J28" s="118" t="str">
        <f>Małopolski!E28</f>
        <v>-</v>
      </c>
      <c r="K28" s="118" t="e">
        <f>#REF!</f>
        <v>#REF!</v>
      </c>
      <c r="L28" s="118" t="e">
        <f>#REF!</f>
        <v>#REF!</v>
      </c>
      <c r="M28" s="118" t="e">
        <f>#REF!</f>
        <v>#REF!</v>
      </c>
      <c r="N28" s="118" t="e">
        <f>#REF!</f>
        <v>#REF!</v>
      </c>
      <c r="O28" s="118" t="e">
        <f>#REF!</f>
        <v>#REF!</v>
      </c>
      <c r="P28" s="118" t="e">
        <f>#REF!</f>
        <v>#REF!</v>
      </c>
      <c r="Q28" s="118" t="e">
        <f>#REF!</f>
        <v>#REF!</v>
      </c>
      <c r="R28" s="118" t="e">
        <f>#REF!</f>
        <v>#REF!</v>
      </c>
      <c r="S28" s="118" t="e">
        <f>#REF!</f>
        <v>#REF!</v>
      </c>
      <c r="T28" s="118" t="e">
        <f>#REF!</f>
        <v>#REF!</v>
      </c>
    </row>
    <row r="29" spans="1:20" ht="28.5" customHeight="1" x14ac:dyDescent="0.2">
      <c r="A29" s="33" t="s">
        <v>110</v>
      </c>
      <c r="B29" s="39" t="s">
        <v>56</v>
      </c>
      <c r="C29" s="116" t="str">
        <f>CENTRALA!E30</f>
        <v>-</v>
      </c>
      <c r="D29" s="117" t="e">
        <f t="shared" si="1"/>
        <v>#REF!</v>
      </c>
      <c r="E29" s="118" t="e">
        <f>#REF!</f>
        <v>#REF!</v>
      </c>
      <c r="F29" s="118" t="e">
        <f>#REF!</f>
        <v>#REF!</v>
      </c>
      <c r="G29" s="118" t="e">
        <f>#REF!</f>
        <v>#REF!</v>
      </c>
      <c r="H29" s="118" t="e">
        <f>#REF!</f>
        <v>#REF!</v>
      </c>
      <c r="I29" s="118" t="e">
        <f>#REF!</f>
        <v>#REF!</v>
      </c>
      <c r="J29" s="118" t="str">
        <f>Małopolski!E29</f>
        <v>-</v>
      </c>
      <c r="K29" s="118" t="e">
        <f>#REF!</f>
        <v>#REF!</v>
      </c>
      <c r="L29" s="118" t="e">
        <f>#REF!</f>
        <v>#REF!</v>
      </c>
      <c r="M29" s="118" t="e">
        <f>#REF!</f>
        <v>#REF!</v>
      </c>
      <c r="N29" s="118" t="e">
        <f>#REF!</f>
        <v>#REF!</v>
      </c>
      <c r="O29" s="118" t="e">
        <f>#REF!</f>
        <v>#REF!</v>
      </c>
      <c r="P29" s="118" t="e">
        <f>#REF!</f>
        <v>#REF!</v>
      </c>
      <c r="Q29" s="118" t="e">
        <f>#REF!</f>
        <v>#REF!</v>
      </c>
      <c r="R29" s="118" t="e">
        <f>#REF!</f>
        <v>#REF!</v>
      </c>
      <c r="S29" s="118" t="e">
        <f>#REF!</f>
        <v>#REF!</v>
      </c>
      <c r="T29" s="118" t="e">
        <f>#REF!</f>
        <v>#REF!</v>
      </c>
    </row>
    <row r="30" spans="1:20" ht="41.25" customHeight="1" x14ac:dyDescent="0.2">
      <c r="A30" s="33" t="s">
        <v>111</v>
      </c>
      <c r="B30" s="42" t="s">
        <v>217</v>
      </c>
      <c r="C30" s="116" t="str">
        <f>CENTRALA!E32</f>
        <v>-</v>
      </c>
      <c r="D30" s="117" t="e">
        <f t="shared" si="1"/>
        <v>#REF!</v>
      </c>
      <c r="E30" s="118" t="e">
        <f>#REF!</f>
        <v>#REF!</v>
      </c>
      <c r="F30" s="118" t="e">
        <f>#REF!</f>
        <v>#REF!</v>
      </c>
      <c r="G30" s="118" t="e">
        <f>#REF!</f>
        <v>#REF!</v>
      </c>
      <c r="H30" s="118" t="e">
        <f>#REF!</f>
        <v>#REF!</v>
      </c>
      <c r="I30" s="118" t="e">
        <f>#REF!</f>
        <v>#REF!</v>
      </c>
      <c r="J30" s="118" t="str">
        <f>Małopolski!E30</f>
        <v>-</v>
      </c>
      <c r="K30" s="118" t="e">
        <f>#REF!</f>
        <v>#REF!</v>
      </c>
      <c r="L30" s="118" t="e">
        <f>#REF!</f>
        <v>#REF!</v>
      </c>
      <c r="M30" s="118" t="e">
        <f>#REF!</f>
        <v>#REF!</v>
      </c>
      <c r="N30" s="118" t="e">
        <f>#REF!</f>
        <v>#REF!</v>
      </c>
      <c r="O30" s="118" t="e">
        <f>#REF!</f>
        <v>#REF!</v>
      </c>
      <c r="P30" s="118" t="e">
        <f>#REF!</f>
        <v>#REF!</v>
      </c>
      <c r="Q30" s="118" t="e">
        <f>#REF!</f>
        <v>#REF!</v>
      </c>
      <c r="R30" s="118" t="e">
        <f>#REF!</f>
        <v>#REF!</v>
      </c>
      <c r="S30" s="118" t="e">
        <f>#REF!</f>
        <v>#REF!</v>
      </c>
      <c r="T30" s="118" t="e">
        <f>#REF!</f>
        <v>#REF!</v>
      </c>
    </row>
    <row r="31" spans="1:20" ht="41.25" customHeight="1" x14ac:dyDescent="0.2">
      <c r="A31" s="82" t="s">
        <v>218</v>
      </c>
      <c r="B31" s="123" t="s">
        <v>219</v>
      </c>
      <c r="C31" s="116" t="str">
        <f>CENTRALA!E33</f>
        <v>-</v>
      </c>
      <c r="D31" s="117" t="e">
        <f t="shared" si="1"/>
        <v>#REF!</v>
      </c>
      <c r="E31" s="118" t="e">
        <f>#REF!</f>
        <v>#REF!</v>
      </c>
      <c r="F31" s="118" t="e">
        <f>#REF!</f>
        <v>#REF!</v>
      </c>
      <c r="G31" s="118" t="e">
        <f>#REF!</f>
        <v>#REF!</v>
      </c>
      <c r="H31" s="118" t="e">
        <f>#REF!</f>
        <v>#REF!</v>
      </c>
      <c r="I31" s="118" t="e">
        <f>#REF!</f>
        <v>#REF!</v>
      </c>
      <c r="J31" s="118" t="str">
        <f>Małopolski!E31</f>
        <v>-</v>
      </c>
      <c r="K31" s="118" t="e">
        <f>#REF!</f>
        <v>#REF!</v>
      </c>
      <c r="L31" s="118" t="e">
        <f>#REF!</f>
        <v>#REF!</v>
      </c>
      <c r="M31" s="118" t="e">
        <f>#REF!</f>
        <v>#REF!</v>
      </c>
      <c r="N31" s="118" t="e">
        <f>#REF!</f>
        <v>#REF!</v>
      </c>
      <c r="O31" s="118" t="e">
        <f>#REF!</f>
        <v>#REF!</v>
      </c>
      <c r="P31" s="118" t="e">
        <f>#REF!</f>
        <v>#REF!</v>
      </c>
      <c r="Q31" s="118" t="e">
        <f>#REF!</f>
        <v>#REF!</v>
      </c>
      <c r="R31" s="118" t="e">
        <f>#REF!</f>
        <v>#REF!</v>
      </c>
      <c r="S31" s="118" t="e">
        <f>#REF!</f>
        <v>#REF!</v>
      </c>
      <c r="T31" s="118" t="e">
        <f>#REF!</f>
        <v>#REF!</v>
      </c>
    </row>
    <row r="32" spans="1:20" ht="28.5" customHeight="1" x14ac:dyDescent="0.2">
      <c r="A32" s="33" t="s">
        <v>112</v>
      </c>
      <c r="B32" s="39" t="s">
        <v>235</v>
      </c>
      <c r="C32" s="116" t="str">
        <f>CENTRALA!E33</f>
        <v>-</v>
      </c>
      <c r="D32" s="117" t="e">
        <f t="shared" si="1"/>
        <v>#REF!</v>
      </c>
      <c r="E32" s="118" t="e">
        <f>#REF!</f>
        <v>#REF!</v>
      </c>
      <c r="F32" s="118" t="e">
        <f>#REF!</f>
        <v>#REF!</v>
      </c>
      <c r="G32" s="118" t="e">
        <f>#REF!</f>
        <v>#REF!</v>
      </c>
      <c r="H32" s="118" t="e">
        <f>#REF!</f>
        <v>#REF!</v>
      </c>
      <c r="I32" s="118" t="e">
        <f>#REF!</f>
        <v>#REF!</v>
      </c>
      <c r="J32" s="118" t="str">
        <f>Małopolski!E32</f>
        <v>-</v>
      </c>
      <c r="K32" s="118" t="e">
        <f>#REF!</f>
        <v>#REF!</v>
      </c>
      <c r="L32" s="118" t="e">
        <f>#REF!</f>
        <v>#REF!</v>
      </c>
      <c r="M32" s="118" t="e">
        <f>#REF!</f>
        <v>#REF!</v>
      </c>
      <c r="N32" s="118" t="e">
        <f>#REF!</f>
        <v>#REF!</v>
      </c>
      <c r="O32" s="118" t="e">
        <f>#REF!</f>
        <v>#REF!</v>
      </c>
      <c r="P32" s="118" t="e">
        <f>#REF!</f>
        <v>#REF!</v>
      </c>
      <c r="Q32" s="118" t="e">
        <f>#REF!</f>
        <v>#REF!</v>
      </c>
      <c r="R32" s="118" t="e">
        <f>#REF!</f>
        <v>#REF!</v>
      </c>
      <c r="S32" s="118" t="e">
        <f>#REF!</f>
        <v>#REF!</v>
      </c>
      <c r="T32" s="118" t="e">
        <f>#REF!</f>
        <v>#REF!</v>
      </c>
    </row>
    <row r="33" spans="1:20" s="5" customFormat="1" ht="30" customHeight="1" x14ac:dyDescent="0.2">
      <c r="A33" s="34" t="s">
        <v>63</v>
      </c>
      <c r="B33" s="40" t="s">
        <v>64</v>
      </c>
      <c r="C33" s="116" t="str">
        <f>CENTRALA!E34</f>
        <v>-</v>
      </c>
      <c r="D33" s="117" t="e">
        <f t="shared" si="1"/>
        <v>#REF!</v>
      </c>
      <c r="E33" s="118" t="e">
        <f>#REF!</f>
        <v>#REF!</v>
      </c>
      <c r="F33" s="118" t="e">
        <f>#REF!</f>
        <v>#REF!</v>
      </c>
      <c r="G33" s="118" t="e">
        <f>#REF!</f>
        <v>#REF!</v>
      </c>
      <c r="H33" s="118" t="e">
        <f>#REF!</f>
        <v>#REF!</v>
      </c>
      <c r="I33" s="118" t="e">
        <f>#REF!</f>
        <v>#REF!</v>
      </c>
      <c r="J33" s="118" t="str">
        <f>Małopolski!E34</f>
        <v>-</v>
      </c>
      <c r="K33" s="118" t="e">
        <f>#REF!</f>
        <v>#REF!</v>
      </c>
      <c r="L33" s="118" t="e">
        <f>#REF!</f>
        <v>#REF!</v>
      </c>
      <c r="M33" s="118" t="e">
        <f>#REF!</f>
        <v>#REF!</v>
      </c>
      <c r="N33" s="118" t="e">
        <f>#REF!</f>
        <v>#REF!</v>
      </c>
      <c r="O33" s="118" t="e">
        <f>#REF!</f>
        <v>#REF!</v>
      </c>
      <c r="P33" s="118" t="e">
        <f>#REF!</f>
        <v>#REF!</v>
      </c>
      <c r="Q33" s="118" t="e">
        <f>#REF!</f>
        <v>#REF!</v>
      </c>
      <c r="R33" s="118" t="e">
        <f>#REF!</f>
        <v>#REF!</v>
      </c>
      <c r="S33" s="118" t="e">
        <f>#REF!</f>
        <v>#REF!</v>
      </c>
      <c r="T33" s="118" t="e">
        <f>#REF!</f>
        <v>#REF!</v>
      </c>
    </row>
    <row r="34" spans="1:20" s="5" customFormat="1" ht="30" customHeight="1" x14ac:dyDescent="0.2">
      <c r="A34" s="34" t="s">
        <v>62</v>
      </c>
      <c r="B34" s="40" t="s">
        <v>65</v>
      </c>
      <c r="C34" s="116" t="str">
        <f>CENTRALA!E35</f>
        <v>-</v>
      </c>
      <c r="D34" s="117" t="e">
        <f t="shared" si="1"/>
        <v>#REF!</v>
      </c>
      <c r="E34" s="118" t="e">
        <f>#REF!</f>
        <v>#REF!</v>
      </c>
      <c r="F34" s="118" t="e">
        <f>#REF!</f>
        <v>#REF!</v>
      </c>
      <c r="G34" s="118" t="e">
        <f>#REF!</f>
        <v>#REF!</v>
      </c>
      <c r="H34" s="118" t="e">
        <f>#REF!</f>
        <v>#REF!</v>
      </c>
      <c r="I34" s="118" t="e">
        <f>#REF!</f>
        <v>#REF!</v>
      </c>
      <c r="J34" s="118" t="str">
        <f>Małopolski!E35</f>
        <v>-</v>
      </c>
      <c r="K34" s="118" t="e">
        <f>#REF!</f>
        <v>#REF!</v>
      </c>
      <c r="L34" s="118" t="e">
        <f>#REF!</f>
        <v>#REF!</v>
      </c>
      <c r="M34" s="118" t="e">
        <f>#REF!</f>
        <v>#REF!</v>
      </c>
      <c r="N34" s="118" t="e">
        <f>#REF!</f>
        <v>#REF!</v>
      </c>
      <c r="O34" s="118" t="e">
        <f>#REF!</f>
        <v>#REF!</v>
      </c>
      <c r="P34" s="118" t="e">
        <f>#REF!</f>
        <v>#REF!</v>
      </c>
      <c r="Q34" s="118" t="e">
        <f>#REF!</f>
        <v>#REF!</v>
      </c>
      <c r="R34" s="118" t="e">
        <f>#REF!</f>
        <v>#REF!</v>
      </c>
      <c r="S34" s="118" t="e">
        <f>#REF!</f>
        <v>#REF!</v>
      </c>
      <c r="T34" s="118" t="e">
        <f>#REF!</f>
        <v>#REF!</v>
      </c>
    </row>
    <row r="35" spans="1:20" s="3" customFormat="1" ht="46.5" customHeight="1" x14ac:dyDescent="0.2">
      <c r="A35" s="128" t="s">
        <v>220</v>
      </c>
      <c r="B35" s="40" t="s">
        <v>221</v>
      </c>
      <c r="C35" s="116" t="str">
        <f>CENTRALA!E36</f>
        <v>-</v>
      </c>
      <c r="D35" s="117" t="e">
        <f t="shared" si="1"/>
        <v>#REF!</v>
      </c>
      <c r="E35" s="118" t="e">
        <f>#REF!</f>
        <v>#REF!</v>
      </c>
      <c r="F35" s="118" t="e">
        <f>#REF!</f>
        <v>#REF!</v>
      </c>
      <c r="G35" s="118" t="e">
        <f>#REF!</f>
        <v>#REF!</v>
      </c>
      <c r="H35" s="118" t="e">
        <f>#REF!</f>
        <v>#REF!</v>
      </c>
      <c r="I35" s="118" t="e">
        <f>#REF!</f>
        <v>#REF!</v>
      </c>
      <c r="J35" s="118" t="str">
        <f>Małopolski!E36</f>
        <v>-</v>
      </c>
      <c r="K35" s="118" t="e">
        <f>#REF!</f>
        <v>#REF!</v>
      </c>
      <c r="L35" s="118" t="e">
        <f>#REF!</f>
        <v>#REF!</v>
      </c>
      <c r="M35" s="118" t="e">
        <f>#REF!</f>
        <v>#REF!</v>
      </c>
      <c r="N35" s="118" t="e">
        <f>#REF!</f>
        <v>#REF!</v>
      </c>
      <c r="O35" s="118" t="e">
        <f>#REF!</f>
        <v>#REF!</v>
      </c>
      <c r="P35" s="118" t="e">
        <f>#REF!</f>
        <v>#REF!</v>
      </c>
      <c r="Q35" s="118" t="e">
        <f>#REF!</f>
        <v>#REF!</v>
      </c>
      <c r="R35" s="118" t="e">
        <f>#REF!</f>
        <v>#REF!</v>
      </c>
      <c r="S35" s="118" t="e">
        <f>#REF!</f>
        <v>#REF!</v>
      </c>
      <c r="T35" s="118" t="e">
        <f>#REF!</f>
        <v>#REF!</v>
      </c>
    </row>
    <row r="36" spans="1:20" s="3" customFormat="1" ht="42.75" customHeight="1" x14ac:dyDescent="0.2">
      <c r="A36" s="129" t="s">
        <v>17</v>
      </c>
      <c r="B36" s="127" t="s">
        <v>232</v>
      </c>
      <c r="C36" s="124" t="str">
        <f>CENTRALA!E37</f>
        <v>-</v>
      </c>
      <c r="D36" s="125" t="e">
        <f t="shared" si="1"/>
        <v>#REF!</v>
      </c>
      <c r="E36" s="126" t="e">
        <f>#REF!</f>
        <v>#REF!</v>
      </c>
      <c r="F36" s="126" t="e">
        <f>#REF!</f>
        <v>#REF!</v>
      </c>
      <c r="G36" s="126" t="e">
        <f>#REF!</f>
        <v>#REF!</v>
      </c>
      <c r="H36" s="126" t="e">
        <f>#REF!</f>
        <v>#REF!</v>
      </c>
      <c r="I36" s="126" t="e">
        <f>#REF!</f>
        <v>#REF!</v>
      </c>
      <c r="J36" s="126" t="str">
        <f>Małopolski!E37</f>
        <v>-</v>
      </c>
      <c r="K36" s="126" t="e">
        <f>#REF!</f>
        <v>#REF!</v>
      </c>
      <c r="L36" s="126" t="e">
        <f>#REF!</f>
        <v>#REF!</v>
      </c>
      <c r="M36" s="126" t="e">
        <f>#REF!</f>
        <v>#REF!</v>
      </c>
      <c r="N36" s="126" t="e">
        <f>#REF!</f>
        <v>#REF!</v>
      </c>
      <c r="O36" s="126" t="e">
        <f>#REF!</f>
        <v>#REF!</v>
      </c>
      <c r="P36" s="126" t="e">
        <f>#REF!</f>
        <v>#REF!</v>
      </c>
      <c r="Q36" s="126" t="e">
        <f>#REF!</f>
        <v>#REF!</v>
      </c>
      <c r="R36" s="126" t="e">
        <f>#REF!</f>
        <v>#REF!</v>
      </c>
      <c r="S36" s="126" t="e">
        <f>#REF!</f>
        <v>#REF!</v>
      </c>
      <c r="T36" s="126" t="e">
        <f>#REF!</f>
        <v>#REF!</v>
      </c>
    </row>
    <row r="37" spans="1:20" ht="30" customHeight="1" x14ac:dyDescent="0.2">
      <c r="A37" s="33" t="s">
        <v>18</v>
      </c>
      <c r="B37" s="42" t="s">
        <v>19</v>
      </c>
      <c r="C37" s="116" t="str">
        <f>CENTRALA!E38</f>
        <v>-</v>
      </c>
      <c r="D37" s="117" t="e">
        <f t="shared" si="1"/>
        <v>#REF!</v>
      </c>
      <c r="E37" s="118" t="e">
        <f>#REF!</f>
        <v>#REF!</v>
      </c>
      <c r="F37" s="118" t="e">
        <f>#REF!</f>
        <v>#REF!</v>
      </c>
      <c r="G37" s="118" t="e">
        <f>#REF!</f>
        <v>#REF!</v>
      </c>
      <c r="H37" s="118" t="e">
        <f>#REF!</f>
        <v>#REF!</v>
      </c>
      <c r="I37" s="118" t="e">
        <f>#REF!</f>
        <v>#REF!</v>
      </c>
      <c r="J37" s="118" t="str">
        <f>Małopolski!E38</f>
        <v>-</v>
      </c>
      <c r="K37" s="118" t="e">
        <f>#REF!</f>
        <v>#REF!</v>
      </c>
      <c r="L37" s="118" t="e">
        <f>#REF!</f>
        <v>#REF!</v>
      </c>
      <c r="M37" s="118" t="e">
        <f>#REF!</f>
        <v>#REF!</v>
      </c>
      <c r="N37" s="118" t="e">
        <f>#REF!</f>
        <v>#REF!</v>
      </c>
      <c r="O37" s="118" t="e">
        <f>#REF!</f>
        <v>#REF!</v>
      </c>
      <c r="P37" s="118" t="e">
        <f>#REF!</f>
        <v>#REF!</v>
      </c>
      <c r="Q37" s="118" t="e">
        <f>#REF!</f>
        <v>#REF!</v>
      </c>
      <c r="R37" s="118" t="e">
        <f>#REF!</f>
        <v>#REF!</v>
      </c>
      <c r="S37" s="118" t="e">
        <f>#REF!</f>
        <v>#REF!</v>
      </c>
      <c r="T37" s="118" t="e">
        <f>#REF!</f>
        <v>#REF!</v>
      </c>
    </row>
    <row r="38" spans="1:20" ht="30" customHeight="1" x14ac:dyDescent="0.2">
      <c r="A38" s="33" t="s">
        <v>20</v>
      </c>
      <c r="B38" s="42" t="s">
        <v>21</v>
      </c>
      <c r="C38" s="116" t="str">
        <f>CENTRALA!E39</f>
        <v>-</v>
      </c>
      <c r="D38" s="117" t="e">
        <f t="shared" si="1"/>
        <v>#REF!</v>
      </c>
      <c r="E38" s="118" t="e">
        <f>#REF!</f>
        <v>#REF!</v>
      </c>
      <c r="F38" s="118" t="e">
        <f>#REF!</f>
        <v>#REF!</v>
      </c>
      <c r="G38" s="118" t="e">
        <f>#REF!</f>
        <v>#REF!</v>
      </c>
      <c r="H38" s="118" t="e">
        <f>#REF!</f>
        <v>#REF!</v>
      </c>
      <c r="I38" s="118" t="e">
        <f>#REF!</f>
        <v>#REF!</v>
      </c>
      <c r="J38" s="118" t="str">
        <f>Małopolski!E39</f>
        <v>-</v>
      </c>
      <c r="K38" s="118" t="e">
        <f>#REF!</f>
        <v>#REF!</v>
      </c>
      <c r="L38" s="118" t="e">
        <f>#REF!</f>
        <v>#REF!</v>
      </c>
      <c r="M38" s="118" t="e">
        <f>#REF!</f>
        <v>#REF!</v>
      </c>
      <c r="N38" s="118" t="e">
        <f>#REF!</f>
        <v>#REF!</v>
      </c>
      <c r="O38" s="118" t="e">
        <f>#REF!</f>
        <v>#REF!</v>
      </c>
      <c r="P38" s="118" t="e">
        <f>#REF!</f>
        <v>#REF!</v>
      </c>
      <c r="Q38" s="118" t="e">
        <f>#REF!</f>
        <v>#REF!</v>
      </c>
      <c r="R38" s="118" t="e">
        <f>#REF!</f>
        <v>#REF!</v>
      </c>
      <c r="S38" s="118" t="e">
        <f>#REF!</f>
        <v>#REF!</v>
      </c>
      <c r="T38" s="118" t="e">
        <f>#REF!</f>
        <v>#REF!</v>
      </c>
    </row>
    <row r="39" spans="1:20" ht="30" customHeight="1" x14ac:dyDescent="0.2">
      <c r="A39" s="33" t="s">
        <v>22</v>
      </c>
      <c r="B39" s="43" t="s">
        <v>33</v>
      </c>
      <c r="C39" s="116" t="str">
        <f>CENTRALA!E40</f>
        <v>-</v>
      </c>
      <c r="D39" s="117" t="e">
        <f t="shared" si="1"/>
        <v>#REF!</v>
      </c>
      <c r="E39" s="118" t="e">
        <f>#REF!</f>
        <v>#REF!</v>
      </c>
      <c r="F39" s="118" t="e">
        <f>#REF!</f>
        <v>#REF!</v>
      </c>
      <c r="G39" s="118" t="e">
        <f>#REF!</f>
        <v>#REF!</v>
      </c>
      <c r="H39" s="118" t="e">
        <f>#REF!</f>
        <v>#REF!</v>
      </c>
      <c r="I39" s="118" t="e">
        <f>#REF!</f>
        <v>#REF!</v>
      </c>
      <c r="J39" s="118" t="str">
        <f>Małopolski!E40</f>
        <v>-</v>
      </c>
      <c r="K39" s="118" t="e">
        <f>#REF!</f>
        <v>#REF!</v>
      </c>
      <c r="L39" s="118" t="e">
        <f>#REF!</f>
        <v>#REF!</v>
      </c>
      <c r="M39" s="118" t="e">
        <f>#REF!</f>
        <v>#REF!</v>
      </c>
      <c r="N39" s="118" t="e">
        <f>#REF!</f>
        <v>#REF!</v>
      </c>
      <c r="O39" s="118" t="e">
        <f>#REF!</f>
        <v>#REF!</v>
      </c>
      <c r="P39" s="118" t="e">
        <f>#REF!</f>
        <v>#REF!</v>
      </c>
      <c r="Q39" s="118" t="e">
        <f>#REF!</f>
        <v>#REF!</v>
      </c>
      <c r="R39" s="118" t="e">
        <f>#REF!</f>
        <v>#REF!</v>
      </c>
      <c r="S39" s="118" t="e">
        <f>#REF!</f>
        <v>#REF!</v>
      </c>
      <c r="T39" s="118" t="e">
        <f>#REF!</f>
        <v>#REF!</v>
      </c>
    </row>
    <row r="40" spans="1:20" ht="30" customHeight="1" x14ac:dyDescent="0.2">
      <c r="A40" s="44" t="s">
        <v>41</v>
      </c>
      <c r="B40" s="45" t="s">
        <v>34</v>
      </c>
      <c r="C40" s="116" t="str">
        <f>CENTRALA!E41</f>
        <v>-</v>
      </c>
      <c r="D40" s="117" t="e">
        <f t="shared" si="1"/>
        <v>#REF!</v>
      </c>
      <c r="E40" s="118" t="e">
        <f>#REF!</f>
        <v>#REF!</v>
      </c>
      <c r="F40" s="118" t="e">
        <f>#REF!</f>
        <v>#REF!</v>
      </c>
      <c r="G40" s="118" t="e">
        <f>#REF!</f>
        <v>#REF!</v>
      </c>
      <c r="H40" s="118" t="e">
        <f>#REF!</f>
        <v>#REF!</v>
      </c>
      <c r="I40" s="118" t="e">
        <f>#REF!</f>
        <v>#REF!</v>
      </c>
      <c r="J40" s="118" t="str">
        <f>Małopolski!E41</f>
        <v>-</v>
      </c>
      <c r="K40" s="118" t="e">
        <f>#REF!</f>
        <v>#REF!</v>
      </c>
      <c r="L40" s="118" t="e">
        <f>#REF!</f>
        <v>#REF!</v>
      </c>
      <c r="M40" s="118" t="e">
        <f>#REF!</f>
        <v>#REF!</v>
      </c>
      <c r="N40" s="118" t="e">
        <f>#REF!</f>
        <v>#REF!</v>
      </c>
      <c r="O40" s="118" t="e">
        <f>#REF!</f>
        <v>#REF!</v>
      </c>
      <c r="P40" s="118" t="e">
        <f>#REF!</f>
        <v>#REF!</v>
      </c>
      <c r="Q40" s="118" t="e">
        <f>#REF!</f>
        <v>#REF!</v>
      </c>
      <c r="R40" s="118" t="e">
        <f>#REF!</f>
        <v>#REF!</v>
      </c>
      <c r="S40" s="118" t="e">
        <f>#REF!</f>
        <v>#REF!</v>
      </c>
      <c r="T40" s="118" t="e">
        <f>#REF!</f>
        <v>#REF!</v>
      </c>
    </row>
    <row r="41" spans="1:20" ht="30" customHeight="1" x14ac:dyDescent="0.2">
      <c r="A41" s="44" t="s">
        <v>42</v>
      </c>
      <c r="B41" s="46" t="s">
        <v>35</v>
      </c>
      <c r="C41" s="116" t="str">
        <f>CENTRALA!E42</f>
        <v>-</v>
      </c>
      <c r="D41" s="117" t="e">
        <f t="shared" si="1"/>
        <v>#REF!</v>
      </c>
      <c r="E41" s="118" t="e">
        <f>#REF!</f>
        <v>#REF!</v>
      </c>
      <c r="F41" s="118" t="e">
        <f>#REF!</f>
        <v>#REF!</v>
      </c>
      <c r="G41" s="118" t="e">
        <f>#REF!</f>
        <v>#REF!</v>
      </c>
      <c r="H41" s="118" t="e">
        <f>#REF!</f>
        <v>#REF!</v>
      </c>
      <c r="I41" s="118" t="e">
        <f>#REF!</f>
        <v>#REF!</v>
      </c>
      <c r="J41" s="118" t="str">
        <f>Małopolski!E42</f>
        <v>-</v>
      </c>
      <c r="K41" s="118" t="e">
        <f>#REF!</f>
        <v>#REF!</v>
      </c>
      <c r="L41" s="118" t="e">
        <f>#REF!</f>
        <v>#REF!</v>
      </c>
      <c r="M41" s="118" t="e">
        <f>#REF!</f>
        <v>#REF!</v>
      </c>
      <c r="N41" s="118" t="e">
        <f>#REF!</f>
        <v>#REF!</v>
      </c>
      <c r="O41" s="118" t="e">
        <f>#REF!</f>
        <v>#REF!</v>
      </c>
      <c r="P41" s="118" t="e">
        <f>#REF!</f>
        <v>#REF!</v>
      </c>
      <c r="Q41" s="118" t="e">
        <f>#REF!</f>
        <v>#REF!</v>
      </c>
      <c r="R41" s="118" t="e">
        <f>#REF!</f>
        <v>#REF!</v>
      </c>
      <c r="S41" s="118" t="e">
        <f>#REF!</f>
        <v>#REF!</v>
      </c>
      <c r="T41" s="118" t="e">
        <f>#REF!</f>
        <v>#REF!</v>
      </c>
    </row>
    <row r="42" spans="1:20" ht="30" customHeight="1" x14ac:dyDescent="0.2">
      <c r="A42" s="44" t="s">
        <v>43</v>
      </c>
      <c r="B42" s="45" t="s">
        <v>36</v>
      </c>
      <c r="C42" s="116" t="str">
        <f>CENTRALA!E43</f>
        <v>-</v>
      </c>
      <c r="D42" s="117" t="e">
        <f t="shared" si="1"/>
        <v>#REF!</v>
      </c>
      <c r="E42" s="118" t="e">
        <f>#REF!</f>
        <v>#REF!</v>
      </c>
      <c r="F42" s="118" t="e">
        <f>#REF!</f>
        <v>#REF!</v>
      </c>
      <c r="G42" s="118" t="e">
        <f>#REF!</f>
        <v>#REF!</v>
      </c>
      <c r="H42" s="118" t="e">
        <f>#REF!</f>
        <v>#REF!</v>
      </c>
      <c r="I42" s="118" t="e">
        <f>#REF!</f>
        <v>#REF!</v>
      </c>
      <c r="J42" s="118" t="str">
        <f>Małopolski!E43</f>
        <v>-</v>
      </c>
      <c r="K42" s="118" t="e">
        <f>#REF!</f>
        <v>#REF!</v>
      </c>
      <c r="L42" s="118" t="e">
        <f>#REF!</f>
        <v>#REF!</v>
      </c>
      <c r="M42" s="118" t="e">
        <f>#REF!</f>
        <v>#REF!</v>
      </c>
      <c r="N42" s="118" t="e">
        <f>#REF!</f>
        <v>#REF!</v>
      </c>
      <c r="O42" s="118" t="e">
        <f>#REF!</f>
        <v>#REF!</v>
      </c>
      <c r="P42" s="118" t="e">
        <f>#REF!</f>
        <v>#REF!</v>
      </c>
      <c r="Q42" s="118" t="e">
        <f>#REF!</f>
        <v>#REF!</v>
      </c>
      <c r="R42" s="118" t="e">
        <f>#REF!</f>
        <v>#REF!</v>
      </c>
      <c r="S42" s="118" t="e">
        <f>#REF!</f>
        <v>#REF!</v>
      </c>
      <c r="T42" s="118" t="e">
        <f>#REF!</f>
        <v>#REF!</v>
      </c>
    </row>
    <row r="43" spans="1:20" ht="30" customHeight="1" x14ac:dyDescent="0.2">
      <c r="A43" s="44" t="s">
        <v>44</v>
      </c>
      <c r="B43" s="45" t="s">
        <v>37</v>
      </c>
      <c r="C43" s="116" t="str">
        <f>CENTRALA!E44</f>
        <v>-</v>
      </c>
      <c r="D43" s="117" t="e">
        <f t="shared" si="1"/>
        <v>#REF!</v>
      </c>
      <c r="E43" s="118" t="e">
        <f>#REF!</f>
        <v>#REF!</v>
      </c>
      <c r="F43" s="118" t="e">
        <f>#REF!</f>
        <v>#REF!</v>
      </c>
      <c r="G43" s="118" t="e">
        <f>#REF!</f>
        <v>#REF!</v>
      </c>
      <c r="H43" s="118" t="e">
        <f>#REF!</f>
        <v>#REF!</v>
      </c>
      <c r="I43" s="118" t="e">
        <f>#REF!</f>
        <v>#REF!</v>
      </c>
      <c r="J43" s="118" t="str">
        <f>Małopolski!E44</f>
        <v>-</v>
      </c>
      <c r="K43" s="118" t="e">
        <f>#REF!</f>
        <v>#REF!</v>
      </c>
      <c r="L43" s="118" t="e">
        <f>#REF!</f>
        <v>#REF!</v>
      </c>
      <c r="M43" s="118" t="e">
        <f>#REF!</f>
        <v>#REF!</v>
      </c>
      <c r="N43" s="118" t="e">
        <f>#REF!</f>
        <v>#REF!</v>
      </c>
      <c r="O43" s="118" t="e">
        <f>#REF!</f>
        <v>#REF!</v>
      </c>
      <c r="P43" s="118" t="e">
        <f>#REF!</f>
        <v>#REF!</v>
      </c>
      <c r="Q43" s="118" t="e">
        <f>#REF!</f>
        <v>#REF!</v>
      </c>
      <c r="R43" s="118" t="e">
        <f>#REF!</f>
        <v>#REF!</v>
      </c>
      <c r="S43" s="118" t="e">
        <f>#REF!</f>
        <v>#REF!</v>
      </c>
      <c r="T43" s="118" t="e">
        <f>#REF!</f>
        <v>#REF!</v>
      </c>
    </row>
    <row r="44" spans="1:20" ht="30" customHeight="1" x14ac:dyDescent="0.2">
      <c r="A44" s="44" t="s">
        <v>45</v>
      </c>
      <c r="B44" s="45" t="s">
        <v>38</v>
      </c>
      <c r="C44" s="116" t="str">
        <f>CENTRALA!E45</f>
        <v>-</v>
      </c>
      <c r="D44" s="117" t="e">
        <f t="shared" si="1"/>
        <v>#REF!</v>
      </c>
      <c r="E44" s="118" t="e">
        <f>#REF!</f>
        <v>#REF!</v>
      </c>
      <c r="F44" s="118" t="e">
        <f>#REF!</f>
        <v>#REF!</v>
      </c>
      <c r="G44" s="118" t="e">
        <f>#REF!</f>
        <v>#REF!</v>
      </c>
      <c r="H44" s="118" t="e">
        <f>#REF!</f>
        <v>#REF!</v>
      </c>
      <c r="I44" s="118" t="e">
        <f>#REF!</f>
        <v>#REF!</v>
      </c>
      <c r="J44" s="118" t="str">
        <f>Małopolski!E45</f>
        <v>-</v>
      </c>
      <c r="K44" s="118" t="e">
        <f>#REF!</f>
        <v>#REF!</v>
      </c>
      <c r="L44" s="118" t="e">
        <f>#REF!</f>
        <v>#REF!</v>
      </c>
      <c r="M44" s="118" t="e">
        <f>#REF!</f>
        <v>#REF!</v>
      </c>
      <c r="N44" s="118" t="e">
        <f>#REF!</f>
        <v>#REF!</v>
      </c>
      <c r="O44" s="118" t="e">
        <f>#REF!</f>
        <v>#REF!</v>
      </c>
      <c r="P44" s="118" t="e">
        <f>#REF!</f>
        <v>#REF!</v>
      </c>
      <c r="Q44" s="118" t="e">
        <f>#REF!</f>
        <v>#REF!</v>
      </c>
      <c r="R44" s="118" t="e">
        <f>#REF!</f>
        <v>#REF!</v>
      </c>
      <c r="S44" s="118" t="e">
        <f>#REF!</f>
        <v>#REF!</v>
      </c>
      <c r="T44" s="118" t="e">
        <f>#REF!</f>
        <v>#REF!</v>
      </c>
    </row>
    <row r="45" spans="1:20" ht="30" customHeight="1" x14ac:dyDescent="0.2">
      <c r="A45" s="44" t="s">
        <v>46</v>
      </c>
      <c r="B45" s="45" t="s">
        <v>39</v>
      </c>
      <c r="C45" s="116" t="str">
        <f>CENTRALA!E46</f>
        <v>-</v>
      </c>
      <c r="D45" s="117" t="e">
        <f t="shared" si="1"/>
        <v>#REF!</v>
      </c>
      <c r="E45" s="118" t="e">
        <f>#REF!</f>
        <v>#REF!</v>
      </c>
      <c r="F45" s="118" t="e">
        <f>#REF!</f>
        <v>#REF!</v>
      </c>
      <c r="G45" s="118" t="e">
        <f>#REF!</f>
        <v>#REF!</v>
      </c>
      <c r="H45" s="118" t="e">
        <f>#REF!</f>
        <v>#REF!</v>
      </c>
      <c r="I45" s="118" t="e">
        <f>#REF!</f>
        <v>#REF!</v>
      </c>
      <c r="J45" s="118" t="str">
        <f>Małopolski!E46</f>
        <v>-</v>
      </c>
      <c r="K45" s="118" t="e">
        <f>#REF!</f>
        <v>#REF!</v>
      </c>
      <c r="L45" s="118" t="e">
        <f>#REF!</f>
        <v>#REF!</v>
      </c>
      <c r="M45" s="118" t="e">
        <f>#REF!</f>
        <v>#REF!</v>
      </c>
      <c r="N45" s="118" t="e">
        <f>#REF!</f>
        <v>#REF!</v>
      </c>
      <c r="O45" s="118" t="e">
        <f>#REF!</f>
        <v>#REF!</v>
      </c>
      <c r="P45" s="118" t="e">
        <f>#REF!</f>
        <v>#REF!</v>
      </c>
      <c r="Q45" s="118" t="e">
        <f>#REF!</f>
        <v>#REF!</v>
      </c>
      <c r="R45" s="118" t="e">
        <f>#REF!</f>
        <v>#REF!</v>
      </c>
      <c r="S45" s="118" t="e">
        <f>#REF!</f>
        <v>#REF!</v>
      </c>
      <c r="T45" s="118" t="e">
        <f>#REF!</f>
        <v>#REF!</v>
      </c>
    </row>
    <row r="46" spans="1:20" ht="30" customHeight="1" x14ac:dyDescent="0.2">
      <c r="A46" s="44" t="s">
        <v>47</v>
      </c>
      <c r="B46" s="45" t="s">
        <v>40</v>
      </c>
      <c r="C46" s="116" t="str">
        <f>CENTRALA!E47</f>
        <v>-</v>
      </c>
      <c r="D46" s="117" t="e">
        <f t="shared" si="1"/>
        <v>#REF!</v>
      </c>
      <c r="E46" s="118" t="e">
        <f>#REF!</f>
        <v>#REF!</v>
      </c>
      <c r="F46" s="118" t="e">
        <f>#REF!</f>
        <v>#REF!</v>
      </c>
      <c r="G46" s="118" t="e">
        <f>#REF!</f>
        <v>#REF!</v>
      </c>
      <c r="H46" s="118" t="e">
        <f>#REF!</f>
        <v>#REF!</v>
      </c>
      <c r="I46" s="118" t="e">
        <f>#REF!</f>
        <v>#REF!</v>
      </c>
      <c r="J46" s="118" t="str">
        <f>Małopolski!E47</f>
        <v>-</v>
      </c>
      <c r="K46" s="118" t="e">
        <f>#REF!</f>
        <v>#REF!</v>
      </c>
      <c r="L46" s="118" t="e">
        <f>#REF!</f>
        <v>#REF!</v>
      </c>
      <c r="M46" s="118" t="e">
        <f>#REF!</f>
        <v>#REF!</v>
      </c>
      <c r="N46" s="118" t="e">
        <f>#REF!</f>
        <v>#REF!</v>
      </c>
      <c r="O46" s="118" t="e">
        <f>#REF!</f>
        <v>#REF!</v>
      </c>
      <c r="P46" s="118" t="e">
        <f>#REF!</f>
        <v>#REF!</v>
      </c>
      <c r="Q46" s="118" t="e">
        <f>#REF!</f>
        <v>#REF!</v>
      </c>
      <c r="R46" s="118" t="e">
        <f>#REF!</f>
        <v>#REF!</v>
      </c>
      <c r="S46" s="118" t="e">
        <f>#REF!</f>
        <v>#REF!</v>
      </c>
      <c r="T46" s="118" t="e">
        <f>#REF!</f>
        <v>#REF!</v>
      </c>
    </row>
    <row r="47" spans="1:20" ht="30" customHeight="1" x14ac:dyDescent="0.2">
      <c r="A47" s="33" t="s">
        <v>23</v>
      </c>
      <c r="B47" s="42" t="s">
        <v>222</v>
      </c>
      <c r="C47" s="116" t="str">
        <f>CENTRALA!E48</f>
        <v>-</v>
      </c>
      <c r="D47" s="117" t="e">
        <f t="shared" si="1"/>
        <v>#REF!</v>
      </c>
      <c r="E47" s="118" t="e">
        <f>#REF!</f>
        <v>#REF!</v>
      </c>
      <c r="F47" s="118" t="e">
        <f>#REF!</f>
        <v>#REF!</v>
      </c>
      <c r="G47" s="118" t="e">
        <f>#REF!</f>
        <v>#REF!</v>
      </c>
      <c r="H47" s="118" t="e">
        <f>#REF!</f>
        <v>#REF!</v>
      </c>
      <c r="I47" s="118" t="e">
        <f>#REF!</f>
        <v>#REF!</v>
      </c>
      <c r="J47" s="118" t="str">
        <f>Małopolski!E48</f>
        <v>-</v>
      </c>
      <c r="K47" s="118" t="e">
        <f>#REF!</f>
        <v>#REF!</v>
      </c>
      <c r="L47" s="118" t="e">
        <f>#REF!</f>
        <v>#REF!</v>
      </c>
      <c r="M47" s="118" t="e">
        <f>#REF!</f>
        <v>#REF!</v>
      </c>
      <c r="N47" s="118" t="e">
        <f>#REF!</f>
        <v>#REF!</v>
      </c>
      <c r="O47" s="118" t="e">
        <f>#REF!</f>
        <v>#REF!</v>
      </c>
      <c r="P47" s="118" t="e">
        <f>#REF!</f>
        <v>#REF!</v>
      </c>
      <c r="Q47" s="118" t="e">
        <f>#REF!</f>
        <v>#REF!</v>
      </c>
      <c r="R47" s="118" t="e">
        <f>#REF!</f>
        <v>#REF!</v>
      </c>
      <c r="S47" s="118" t="e">
        <f>#REF!</f>
        <v>#REF!</v>
      </c>
      <c r="T47" s="118" t="e">
        <f>#REF!</f>
        <v>#REF!</v>
      </c>
    </row>
    <row r="48" spans="1:20" ht="30" customHeight="1" x14ac:dyDescent="0.2">
      <c r="A48" s="44" t="s">
        <v>223</v>
      </c>
      <c r="B48" s="45" t="s">
        <v>224</v>
      </c>
      <c r="C48" s="116" t="str">
        <f>CENTRALA!E49</f>
        <v>-</v>
      </c>
      <c r="D48" s="117" t="e">
        <f t="shared" si="1"/>
        <v>#REF!</v>
      </c>
      <c r="E48" s="118" t="e">
        <f>#REF!</f>
        <v>#REF!</v>
      </c>
      <c r="F48" s="118" t="e">
        <f>#REF!</f>
        <v>#REF!</v>
      </c>
      <c r="G48" s="118" t="e">
        <f>#REF!</f>
        <v>#REF!</v>
      </c>
      <c r="H48" s="118" t="e">
        <f>#REF!</f>
        <v>#REF!</v>
      </c>
      <c r="I48" s="118" t="e">
        <f>#REF!</f>
        <v>#REF!</v>
      </c>
      <c r="J48" s="118" t="str">
        <f>Małopolski!E49</f>
        <v>-</v>
      </c>
      <c r="K48" s="118" t="e">
        <f>#REF!</f>
        <v>#REF!</v>
      </c>
      <c r="L48" s="118" t="e">
        <f>#REF!</f>
        <v>#REF!</v>
      </c>
      <c r="M48" s="118" t="e">
        <f>#REF!</f>
        <v>#REF!</v>
      </c>
      <c r="N48" s="118" t="e">
        <f>#REF!</f>
        <v>#REF!</v>
      </c>
      <c r="O48" s="118" t="e">
        <f>#REF!</f>
        <v>#REF!</v>
      </c>
      <c r="P48" s="118" t="e">
        <f>#REF!</f>
        <v>#REF!</v>
      </c>
      <c r="Q48" s="118" t="e">
        <f>#REF!</f>
        <v>#REF!</v>
      </c>
      <c r="R48" s="118" t="e">
        <f>#REF!</f>
        <v>#REF!</v>
      </c>
      <c r="S48" s="118" t="e">
        <f>#REF!</f>
        <v>#REF!</v>
      </c>
      <c r="T48" s="118" t="e">
        <f>#REF!</f>
        <v>#REF!</v>
      </c>
    </row>
    <row r="49" spans="1:20" ht="30" customHeight="1" x14ac:dyDescent="0.2">
      <c r="A49" s="33" t="s">
        <v>24</v>
      </c>
      <c r="B49" s="43" t="s">
        <v>57</v>
      </c>
      <c r="C49" s="116" t="str">
        <f>CENTRALA!E50</f>
        <v>-</v>
      </c>
      <c r="D49" s="117" t="e">
        <f t="shared" si="1"/>
        <v>#REF!</v>
      </c>
      <c r="E49" s="118" t="e">
        <f>#REF!</f>
        <v>#REF!</v>
      </c>
      <c r="F49" s="118" t="e">
        <f>#REF!</f>
        <v>#REF!</v>
      </c>
      <c r="G49" s="118" t="e">
        <f>#REF!</f>
        <v>#REF!</v>
      </c>
      <c r="H49" s="118" t="e">
        <f>#REF!</f>
        <v>#REF!</v>
      </c>
      <c r="I49" s="118" t="e">
        <f>#REF!</f>
        <v>#REF!</v>
      </c>
      <c r="J49" s="118" t="str">
        <f>Małopolski!E50</f>
        <v>-</v>
      </c>
      <c r="K49" s="118" t="e">
        <f>#REF!</f>
        <v>#REF!</v>
      </c>
      <c r="L49" s="118" t="e">
        <f>#REF!</f>
        <v>#REF!</v>
      </c>
      <c r="M49" s="118" t="e">
        <f>#REF!</f>
        <v>#REF!</v>
      </c>
      <c r="N49" s="118" t="e">
        <f>#REF!</f>
        <v>#REF!</v>
      </c>
      <c r="O49" s="118" t="e">
        <f>#REF!</f>
        <v>#REF!</v>
      </c>
      <c r="P49" s="118" t="e">
        <f>#REF!</f>
        <v>#REF!</v>
      </c>
      <c r="Q49" s="118" t="e">
        <f>#REF!</f>
        <v>#REF!</v>
      </c>
      <c r="R49" s="118" t="e">
        <f>#REF!</f>
        <v>#REF!</v>
      </c>
      <c r="S49" s="118" t="e">
        <f>#REF!</f>
        <v>#REF!</v>
      </c>
      <c r="T49" s="118" t="e">
        <f>#REF!</f>
        <v>#REF!</v>
      </c>
    </row>
    <row r="50" spans="1:20" ht="30" customHeight="1" x14ac:dyDescent="0.2">
      <c r="A50" s="44" t="s">
        <v>52</v>
      </c>
      <c r="B50" s="45" t="s">
        <v>48</v>
      </c>
      <c r="C50" s="116" t="str">
        <f>CENTRALA!E51</f>
        <v>-</v>
      </c>
      <c r="D50" s="117" t="e">
        <f t="shared" si="0"/>
        <v>#REF!</v>
      </c>
      <c r="E50" s="118" t="e">
        <f>#REF!</f>
        <v>#REF!</v>
      </c>
      <c r="F50" s="118" t="e">
        <f>#REF!</f>
        <v>#REF!</v>
      </c>
      <c r="G50" s="118" t="e">
        <f>#REF!</f>
        <v>#REF!</v>
      </c>
      <c r="H50" s="118" t="e">
        <f>#REF!</f>
        <v>#REF!</v>
      </c>
      <c r="I50" s="118" t="e">
        <f>#REF!</f>
        <v>#REF!</v>
      </c>
      <c r="J50" s="118" t="str">
        <f>Małopolski!E51</f>
        <v>-</v>
      </c>
      <c r="K50" s="118" t="e">
        <f>#REF!</f>
        <v>#REF!</v>
      </c>
      <c r="L50" s="118" t="e">
        <f>#REF!</f>
        <v>#REF!</v>
      </c>
      <c r="M50" s="118" t="e">
        <f>#REF!</f>
        <v>#REF!</v>
      </c>
      <c r="N50" s="118" t="e">
        <f>#REF!</f>
        <v>#REF!</v>
      </c>
      <c r="O50" s="118" t="e">
        <f>#REF!</f>
        <v>#REF!</v>
      </c>
      <c r="P50" s="118" t="e">
        <f>#REF!</f>
        <v>#REF!</v>
      </c>
      <c r="Q50" s="118" t="e">
        <f>#REF!</f>
        <v>#REF!</v>
      </c>
      <c r="R50" s="118" t="e">
        <f>#REF!</f>
        <v>#REF!</v>
      </c>
      <c r="S50" s="118" t="e">
        <f>#REF!</f>
        <v>#REF!</v>
      </c>
      <c r="T50" s="118" t="e">
        <f>#REF!</f>
        <v>#REF!</v>
      </c>
    </row>
    <row r="51" spans="1:20" ht="30" customHeight="1" x14ac:dyDescent="0.2">
      <c r="A51" s="44" t="s">
        <v>53</v>
      </c>
      <c r="B51" s="45" t="s">
        <v>49</v>
      </c>
      <c r="C51" s="116" t="str">
        <f>CENTRALA!E52</f>
        <v>-</v>
      </c>
      <c r="D51" s="117" t="e">
        <f t="shared" si="0"/>
        <v>#REF!</v>
      </c>
      <c r="E51" s="118" t="e">
        <f>#REF!</f>
        <v>#REF!</v>
      </c>
      <c r="F51" s="118" t="e">
        <f>#REF!</f>
        <v>#REF!</v>
      </c>
      <c r="G51" s="118" t="e">
        <f>#REF!</f>
        <v>#REF!</v>
      </c>
      <c r="H51" s="118" t="e">
        <f>#REF!</f>
        <v>#REF!</v>
      </c>
      <c r="I51" s="118" t="e">
        <f>#REF!</f>
        <v>#REF!</v>
      </c>
      <c r="J51" s="118" t="str">
        <f>Małopolski!E52</f>
        <v>-</v>
      </c>
      <c r="K51" s="118" t="e">
        <f>#REF!</f>
        <v>#REF!</v>
      </c>
      <c r="L51" s="118" t="e">
        <f>#REF!</f>
        <v>#REF!</v>
      </c>
      <c r="M51" s="118" t="e">
        <f>#REF!</f>
        <v>#REF!</v>
      </c>
      <c r="N51" s="118" t="e">
        <f>#REF!</f>
        <v>#REF!</v>
      </c>
      <c r="O51" s="118" t="e">
        <f>#REF!</f>
        <v>#REF!</v>
      </c>
      <c r="P51" s="118" t="e">
        <f>#REF!</f>
        <v>#REF!</v>
      </c>
      <c r="Q51" s="118" t="e">
        <f>#REF!</f>
        <v>#REF!</v>
      </c>
      <c r="R51" s="118" t="e">
        <f>#REF!</f>
        <v>#REF!</v>
      </c>
      <c r="S51" s="118" t="e">
        <f>#REF!</f>
        <v>#REF!</v>
      </c>
      <c r="T51" s="118" t="e">
        <f>#REF!</f>
        <v>#REF!</v>
      </c>
    </row>
    <row r="52" spans="1:20" ht="30" customHeight="1" x14ac:dyDescent="0.2">
      <c r="A52" s="44" t="s">
        <v>54</v>
      </c>
      <c r="B52" s="45" t="s">
        <v>50</v>
      </c>
      <c r="C52" s="116" t="str">
        <f>CENTRALA!E53</f>
        <v>-</v>
      </c>
      <c r="D52" s="117" t="e">
        <f t="shared" si="0"/>
        <v>#REF!</v>
      </c>
      <c r="E52" s="118" t="e">
        <f>#REF!</f>
        <v>#REF!</v>
      </c>
      <c r="F52" s="118" t="e">
        <f>#REF!</f>
        <v>#REF!</v>
      </c>
      <c r="G52" s="118" t="e">
        <f>#REF!</f>
        <v>#REF!</v>
      </c>
      <c r="H52" s="118" t="e">
        <f>#REF!</f>
        <v>#REF!</v>
      </c>
      <c r="I52" s="118" t="e">
        <f>#REF!</f>
        <v>#REF!</v>
      </c>
      <c r="J52" s="118" t="str">
        <f>Małopolski!E53</f>
        <v>-</v>
      </c>
      <c r="K52" s="118" t="e">
        <f>#REF!</f>
        <v>#REF!</v>
      </c>
      <c r="L52" s="118" t="e">
        <f>#REF!</f>
        <v>#REF!</v>
      </c>
      <c r="M52" s="118" t="e">
        <f>#REF!</f>
        <v>#REF!</v>
      </c>
      <c r="N52" s="118" t="e">
        <f>#REF!</f>
        <v>#REF!</v>
      </c>
      <c r="O52" s="118" t="e">
        <f>#REF!</f>
        <v>#REF!</v>
      </c>
      <c r="P52" s="118" t="e">
        <f>#REF!</f>
        <v>#REF!</v>
      </c>
      <c r="Q52" s="118" t="e">
        <f>#REF!</f>
        <v>#REF!</v>
      </c>
      <c r="R52" s="118" t="e">
        <f>#REF!</f>
        <v>#REF!</v>
      </c>
      <c r="S52" s="118" t="e">
        <f>#REF!</f>
        <v>#REF!</v>
      </c>
      <c r="T52" s="118" t="e">
        <f>#REF!</f>
        <v>#REF!</v>
      </c>
    </row>
    <row r="53" spans="1:20" ht="30" customHeight="1" x14ac:dyDescent="0.2">
      <c r="A53" s="44" t="s">
        <v>55</v>
      </c>
      <c r="B53" s="45" t="s">
        <v>51</v>
      </c>
      <c r="C53" s="116" t="str">
        <f>CENTRALA!E54</f>
        <v>-</v>
      </c>
      <c r="D53" s="117" t="e">
        <f t="shared" si="0"/>
        <v>#REF!</v>
      </c>
      <c r="E53" s="118" t="e">
        <f>#REF!</f>
        <v>#REF!</v>
      </c>
      <c r="F53" s="118" t="e">
        <f>#REF!</f>
        <v>#REF!</v>
      </c>
      <c r="G53" s="118" t="e">
        <f>#REF!</f>
        <v>#REF!</v>
      </c>
      <c r="H53" s="118" t="e">
        <f>#REF!</f>
        <v>#REF!</v>
      </c>
      <c r="I53" s="118" t="e">
        <f>#REF!</f>
        <v>#REF!</v>
      </c>
      <c r="J53" s="118" t="str">
        <f>Małopolski!E54</f>
        <v>-</v>
      </c>
      <c r="K53" s="118" t="e">
        <f>#REF!</f>
        <v>#REF!</v>
      </c>
      <c r="L53" s="118" t="e">
        <f>#REF!</f>
        <v>#REF!</v>
      </c>
      <c r="M53" s="118" t="e">
        <f>#REF!</f>
        <v>#REF!</v>
      </c>
      <c r="N53" s="118" t="e">
        <f>#REF!</f>
        <v>#REF!</v>
      </c>
      <c r="O53" s="118" t="e">
        <f>#REF!</f>
        <v>#REF!</v>
      </c>
      <c r="P53" s="118" t="e">
        <f>#REF!</f>
        <v>#REF!</v>
      </c>
      <c r="Q53" s="118" t="e">
        <f>#REF!</f>
        <v>#REF!</v>
      </c>
      <c r="R53" s="118" t="e">
        <f>#REF!</f>
        <v>#REF!</v>
      </c>
      <c r="S53" s="118" t="e">
        <f>#REF!</f>
        <v>#REF!</v>
      </c>
      <c r="T53" s="118" t="e">
        <f>#REF!</f>
        <v>#REF!</v>
      </c>
    </row>
    <row r="54" spans="1:20" ht="30" customHeight="1" x14ac:dyDescent="0.2">
      <c r="A54" s="33" t="s">
        <v>25</v>
      </c>
      <c r="B54" s="42" t="s">
        <v>26</v>
      </c>
      <c r="C54" s="116" t="str">
        <f>CENTRALA!E55</f>
        <v>-</v>
      </c>
      <c r="D54" s="117" t="e">
        <f t="shared" si="0"/>
        <v>#REF!</v>
      </c>
      <c r="E54" s="118" t="e">
        <f>#REF!</f>
        <v>#REF!</v>
      </c>
      <c r="F54" s="118" t="e">
        <f>#REF!</f>
        <v>#REF!</v>
      </c>
      <c r="G54" s="118" t="e">
        <f>#REF!</f>
        <v>#REF!</v>
      </c>
      <c r="H54" s="118" t="e">
        <f>#REF!</f>
        <v>#REF!</v>
      </c>
      <c r="I54" s="118" t="e">
        <f>#REF!</f>
        <v>#REF!</v>
      </c>
      <c r="J54" s="118" t="str">
        <f>Małopolski!E55</f>
        <v>-</v>
      </c>
      <c r="K54" s="118" t="e">
        <f>#REF!</f>
        <v>#REF!</v>
      </c>
      <c r="L54" s="118" t="e">
        <f>#REF!</f>
        <v>#REF!</v>
      </c>
      <c r="M54" s="118" t="e">
        <f>#REF!</f>
        <v>#REF!</v>
      </c>
      <c r="N54" s="118" t="e">
        <f>#REF!</f>
        <v>#REF!</v>
      </c>
      <c r="O54" s="118" t="e">
        <f>#REF!</f>
        <v>#REF!</v>
      </c>
      <c r="P54" s="118" t="e">
        <f>#REF!</f>
        <v>#REF!</v>
      </c>
      <c r="Q54" s="118" t="e">
        <f>#REF!</f>
        <v>#REF!</v>
      </c>
      <c r="R54" s="118" t="e">
        <f>#REF!</f>
        <v>#REF!</v>
      </c>
      <c r="S54" s="118" t="e">
        <f>#REF!</f>
        <v>#REF!</v>
      </c>
      <c r="T54" s="118" t="e">
        <f>#REF!</f>
        <v>#REF!</v>
      </c>
    </row>
    <row r="55" spans="1:20" ht="30" customHeight="1" x14ac:dyDescent="0.2">
      <c r="A55" s="33" t="s">
        <v>27</v>
      </c>
      <c r="B55" s="42" t="s">
        <v>225</v>
      </c>
      <c r="C55" s="116" t="str">
        <f>CENTRALA!E56</f>
        <v>-</v>
      </c>
      <c r="D55" s="117" t="e">
        <f>SUM(E55:T55)</f>
        <v>#REF!</v>
      </c>
      <c r="E55" s="118" t="e">
        <f>#REF!</f>
        <v>#REF!</v>
      </c>
      <c r="F55" s="118" t="e">
        <f>#REF!</f>
        <v>#REF!</v>
      </c>
      <c r="G55" s="118" t="e">
        <f>#REF!</f>
        <v>#REF!</v>
      </c>
      <c r="H55" s="118" t="e">
        <f>#REF!</f>
        <v>#REF!</v>
      </c>
      <c r="I55" s="118" t="e">
        <f>#REF!</f>
        <v>#REF!</v>
      </c>
      <c r="J55" s="118" t="str">
        <f>Małopolski!E56</f>
        <v>-</v>
      </c>
      <c r="K55" s="118" t="e">
        <f>#REF!</f>
        <v>#REF!</v>
      </c>
      <c r="L55" s="118" t="e">
        <f>#REF!</f>
        <v>#REF!</v>
      </c>
      <c r="M55" s="118" t="e">
        <f>#REF!</f>
        <v>#REF!</v>
      </c>
      <c r="N55" s="118" t="e">
        <f>#REF!</f>
        <v>#REF!</v>
      </c>
      <c r="O55" s="118" t="e">
        <f>#REF!</f>
        <v>#REF!</v>
      </c>
      <c r="P55" s="118" t="e">
        <f>#REF!</f>
        <v>#REF!</v>
      </c>
      <c r="Q55" s="118" t="e">
        <f>#REF!</f>
        <v>#REF!</v>
      </c>
      <c r="R55" s="118" t="e">
        <f>#REF!</f>
        <v>#REF!</v>
      </c>
      <c r="S55" s="118" t="e">
        <f>#REF!</f>
        <v>#REF!</v>
      </c>
      <c r="T55" s="118" t="e">
        <f>#REF!</f>
        <v>#REF!</v>
      </c>
    </row>
    <row r="56" spans="1:20" ht="30" customHeight="1" x14ac:dyDescent="0.2">
      <c r="A56" s="33" t="s">
        <v>28</v>
      </c>
      <c r="B56" s="42" t="s">
        <v>29</v>
      </c>
      <c r="C56" s="116" t="str">
        <f>CENTRALA!E57</f>
        <v>-</v>
      </c>
      <c r="D56" s="117" t="e">
        <f t="shared" si="0"/>
        <v>#REF!</v>
      </c>
      <c r="E56" s="118" t="e">
        <f>#REF!</f>
        <v>#REF!</v>
      </c>
      <c r="F56" s="118" t="e">
        <f>#REF!</f>
        <v>#REF!</v>
      </c>
      <c r="G56" s="118" t="e">
        <f>#REF!</f>
        <v>#REF!</v>
      </c>
      <c r="H56" s="118" t="e">
        <f>#REF!</f>
        <v>#REF!</v>
      </c>
      <c r="I56" s="118" t="e">
        <f>#REF!</f>
        <v>#REF!</v>
      </c>
      <c r="J56" s="118" t="str">
        <f>Małopolski!E57</f>
        <v>-</v>
      </c>
      <c r="K56" s="118" t="e">
        <f>#REF!</f>
        <v>#REF!</v>
      </c>
      <c r="L56" s="118" t="e">
        <f>#REF!</f>
        <v>#REF!</v>
      </c>
      <c r="M56" s="118" t="e">
        <f>#REF!</f>
        <v>#REF!</v>
      </c>
      <c r="N56" s="118" t="e">
        <f>#REF!</f>
        <v>#REF!</v>
      </c>
      <c r="O56" s="118" t="e">
        <f>#REF!</f>
        <v>#REF!</v>
      </c>
      <c r="P56" s="118" t="e">
        <f>#REF!</f>
        <v>#REF!</v>
      </c>
      <c r="Q56" s="118" t="e">
        <f>#REF!</f>
        <v>#REF!</v>
      </c>
      <c r="R56" s="118" t="e">
        <f>#REF!</f>
        <v>#REF!</v>
      </c>
      <c r="S56" s="118" t="e">
        <f>#REF!</f>
        <v>#REF!</v>
      </c>
      <c r="T56" s="118" t="e">
        <f>#REF!</f>
        <v>#REF!</v>
      </c>
    </row>
    <row r="57" spans="1:20" ht="30" hidden="1" customHeight="1" x14ac:dyDescent="0.2">
      <c r="A57" s="130" t="s">
        <v>30</v>
      </c>
      <c r="B57" s="127" t="s">
        <v>226</v>
      </c>
      <c r="C57" s="124" t="str">
        <f>CENTRALA!E58</f>
        <v>-</v>
      </c>
      <c r="D57" s="131" t="e">
        <f>SUM(E57:T57)</f>
        <v>#REF!</v>
      </c>
      <c r="E57" s="126" t="e">
        <f>#REF!</f>
        <v>#REF!</v>
      </c>
      <c r="F57" s="126" t="e">
        <f>#REF!</f>
        <v>#REF!</v>
      </c>
      <c r="G57" s="126" t="e">
        <f>#REF!</f>
        <v>#REF!</v>
      </c>
      <c r="H57" s="126" t="e">
        <f>#REF!</f>
        <v>#REF!</v>
      </c>
      <c r="I57" s="126" t="e">
        <f>#REF!</f>
        <v>#REF!</v>
      </c>
      <c r="J57" s="126" t="str">
        <f>Małopolski!E58</f>
        <v>-</v>
      </c>
      <c r="K57" s="126" t="e">
        <f>#REF!</f>
        <v>#REF!</v>
      </c>
      <c r="L57" s="126" t="e">
        <f>#REF!</f>
        <v>#REF!</v>
      </c>
      <c r="M57" s="126" t="e">
        <f>#REF!</f>
        <v>#REF!</v>
      </c>
      <c r="N57" s="126" t="e">
        <f>#REF!</f>
        <v>#REF!</v>
      </c>
      <c r="O57" s="126" t="e">
        <f>#REF!</f>
        <v>#REF!</v>
      </c>
      <c r="P57" s="126" t="e">
        <f>#REF!</f>
        <v>#REF!</v>
      </c>
      <c r="Q57" s="126" t="e">
        <f>#REF!</f>
        <v>#REF!</v>
      </c>
      <c r="R57" s="126" t="e">
        <f>#REF!</f>
        <v>#REF!</v>
      </c>
      <c r="S57" s="126" t="e">
        <f>#REF!</f>
        <v>#REF!</v>
      </c>
      <c r="T57" s="126" t="e">
        <f>#REF!</f>
        <v>#REF!</v>
      </c>
    </row>
    <row r="58" spans="1:20" ht="30" hidden="1" customHeight="1" x14ac:dyDescent="0.2">
      <c r="A58" s="33" t="s">
        <v>93</v>
      </c>
      <c r="B58" s="42" t="s">
        <v>116</v>
      </c>
      <c r="C58" s="116" t="str">
        <f>CENTRALA!E59</f>
        <v>-</v>
      </c>
      <c r="D58" s="117" t="e">
        <f t="shared" si="0"/>
        <v>#REF!</v>
      </c>
      <c r="E58" s="118" t="e">
        <f>#REF!</f>
        <v>#REF!</v>
      </c>
      <c r="F58" s="118" t="e">
        <f>#REF!</f>
        <v>#REF!</v>
      </c>
      <c r="G58" s="118" t="e">
        <f>#REF!</f>
        <v>#REF!</v>
      </c>
      <c r="H58" s="118" t="e">
        <f>#REF!</f>
        <v>#REF!</v>
      </c>
      <c r="I58" s="118" t="e">
        <f>#REF!</f>
        <v>#REF!</v>
      </c>
      <c r="J58" s="118" t="str">
        <f>Małopolski!E59</f>
        <v>-</v>
      </c>
      <c r="K58" s="118" t="e">
        <f>#REF!</f>
        <v>#REF!</v>
      </c>
      <c r="L58" s="118" t="e">
        <f>#REF!</f>
        <v>#REF!</v>
      </c>
      <c r="M58" s="118" t="e">
        <f>#REF!</f>
        <v>#REF!</v>
      </c>
      <c r="N58" s="118" t="e">
        <f>#REF!</f>
        <v>#REF!</v>
      </c>
      <c r="O58" s="118" t="e">
        <f>#REF!</f>
        <v>#REF!</v>
      </c>
      <c r="P58" s="118" t="e">
        <f>#REF!</f>
        <v>#REF!</v>
      </c>
      <c r="Q58" s="118" t="e">
        <f>#REF!</f>
        <v>#REF!</v>
      </c>
      <c r="R58" s="118" t="e">
        <f>#REF!</f>
        <v>#REF!</v>
      </c>
      <c r="S58" s="118" t="e">
        <f>#REF!</f>
        <v>#REF!</v>
      </c>
      <c r="T58" s="118" t="e">
        <f>#REF!</f>
        <v>#REF!</v>
      </c>
    </row>
    <row r="59" spans="1:20" ht="30" hidden="1" customHeight="1" x14ac:dyDescent="0.2">
      <c r="A59" s="33" t="s">
        <v>31</v>
      </c>
      <c r="B59" s="42" t="s">
        <v>59</v>
      </c>
      <c r="C59" s="116" t="str">
        <f>CENTRALA!E60</f>
        <v>-</v>
      </c>
      <c r="D59" s="117" t="e">
        <f t="shared" si="0"/>
        <v>#REF!</v>
      </c>
      <c r="E59" s="118" t="e">
        <f>#REF!</f>
        <v>#REF!</v>
      </c>
      <c r="F59" s="118" t="e">
        <f>#REF!</f>
        <v>#REF!</v>
      </c>
      <c r="G59" s="118" t="e">
        <f>#REF!</f>
        <v>#REF!</v>
      </c>
      <c r="H59" s="118" t="e">
        <f>#REF!</f>
        <v>#REF!</v>
      </c>
      <c r="I59" s="118" t="e">
        <f>#REF!</f>
        <v>#REF!</v>
      </c>
      <c r="J59" s="118" t="str">
        <f>Małopolski!E60</f>
        <v>-</v>
      </c>
      <c r="K59" s="118" t="e">
        <f>#REF!</f>
        <v>#REF!</v>
      </c>
      <c r="L59" s="118" t="e">
        <f>#REF!</f>
        <v>#REF!</v>
      </c>
      <c r="M59" s="118" t="e">
        <f>#REF!</f>
        <v>#REF!</v>
      </c>
      <c r="N59" s="118" t="e">
        <f>#REF!</f>
        <v>#REF!</v>
      </c>
      <c r="O59" s="118" t="e">
        <f>#REF!</f>
        <v>#REF!</v>
      </c>
      <c r="P59" s="118" t="e">
        <f>#REF!</f>
        <v>#REF!</v>
      </c>
      <c r="Q59" s="118" t="e">
        <f>#REF!</f>
        <v>#REF!</v>
      </c>
      <c r="R59" s="118" t="e">
        <f>#REF!</f>
        <v>#REF!</v>
      </c>
      <c r="S59" s="118" t="e">
        <f>#REF!</f>
        <v>#REF!</v>
      </c>
      <c r="T59" s="118" t="e">
        <f>#REF!</f>
        <v>#REF!</v>
      </c>
    </row>
    <row r="60" spans="1:20" ht="30" hidden="1" customHeight="1" x14ac:dyDescent="0.2">
      <c r="A60" s="33" t="s">
        <v>32</v>
      </c>
      <c r="B60" s="42" t="s">
        <v>95</v>
      </c>
      <c r="C60" s="116" t="str">
        <f>CENTRALA!E61</f>
        <v>-</v>
      </c>
      <c r="D60" s="117" t="e">
        <f t="shared" si="0"/>
        <v>#REF!</v>
      </c>
      <c r="E60" s="118" t="e">
        <f>#REF!</f>
        <v>#REF!</v>
      </c>
      <c r="F60" s="118" t="e">
        <f>#REF!</f>
        <v>#REF!</v>
      </c>
      <c r="G60" s="118" t="e">
        <f>#REF!</f>
        <v>#REF!</v>
      </c>
      <c r="H60" s="118" t="e">
        <f>#REF!</f>
        <v>#REF!</v>
      </c>
      <c r="I60" s="118" t="e">
        <f>#REF!</f>
        <v>#REF!</v>
      </c>
      <c r="J60" s="118" t="str">
        <f>Małopolski!E61</f>
        <v>-</v>
      </c>
      <c r="K60" s="118" t="e">
        <f>#REF!</f>
        <v>#REF!</v>
      </c>
      <c r="L60" s="118" t="e">
        <f>#REF!</f>
        <v>#REF!</v>
      </c>
      <c r="M60" s="118" t="e">
        <f>#REF!</f>
        <v>#REF!</v>
      </c>
      <c r="N60" s="118" t="e">
        <f>#REF!</f>
        <v>#REF!</v>
      </c>
      <c r="O60" s="118" t="e">
        <f>#REF!</f>
        <v>#REF!</v>
      </c>
      <c r="P60" s="118" t="e">
        <f>#REF!</f>
        <v>#REF!</v>
      </c>
      <c r="Q60" s="118" t="e">
        <f>#REF!</f>
        <v>#REF!</v>
      </c>
      <c r="R60" s="118" t="e">
        <f>#REF!</f>
        <v>#REF!</v>
      </c>
      <c r="S60" s="118" t="e">
        <f>#REF!</f>
        <v>#REF!</v>
      </c>
      <c r="T60" s="118" t="e">
        <f>#REF!</f>
        <v>#REF!</v>
      </c>
    </row>
    <row r="61" spans="1:20" ht="30" hidden="1" customHeight="1" x14ac:dyDescent="0.2">
      <c r="A61" s="33" t="s">
        <v>94</v>
      </c>
      <c r="B61" s="42" t="s">
        <v>96</v>
      </c>
      <c r="C61" s="116" t="str">
        <f>CENTRALA!E62</f>
        <v>-</v>
      </c>
      <c r="D61" s="117" t="e">
        <f t="shared" si="0"/>
        <v>#REF!</v>
      </c>
      <c r="E61" s="118" t="e">
        <f>#REF!</f>
        <v>#REF!</v>
      </c>
      <c r="F61" s="118" t="e">
        <f>#REF!</f>
        <v>#REF!</v>
      </c>
      <c r="G61" s="118" t="e">
        <f>#REF!</f>
        <v>#REF!</v>
      </c>
      <c r="H61" s="118" t="e">
        <f>#REF!</f>
        <v>#REF!</v>
      </c>
      <c r="I61" s="118" t="e">
        <f>#REF!</f>
        <v>#REF!</v>
      </c>
      <c r="J61" s="118" t="str">
        <f>Małopolski!E62</f>
        <v>-</v>
      </c>
      <c r="K61" s="118" t="e">
        <f>#REF!</f>
        <v>#REF!</v>
      </c>
      <c r="L61" s="118" t="e">
        <f>#REF!</f>
        <v>#REF!</v>
      </c>
      <c r="M61" s="118" t="e">
        <f>#REF!</f>
        <v>#REF!</v>
      </c>
      <c r="N61" s="118" t="e">
        <f>#REF!</f>
        <v>#REF!</v>
      </c>
      <c r="O61" s="118" t="e">
        <f>#REF!</f>
        <v>#REF!</v>
      </c>
      <c r="P61" s="118" t="e">
        <f>#REF!</f>
        <v>#REF!</v>
      </c>
      <c r="Q61" s="118" t="e">
        <f>#REF!</f>
        <v>#REF!</v>
      </c>
      <c r="R61" s="118" t="e">
        <f>#REF!</f>
        <v>#REF!</v>
      </c>
      <c r="S61" s="118" t="e">
        <f>#REF!</f>
        <v>#REF!</v>
      </c>
      <c r="T61" s="118" t="e">
        <f>#REF!</f>
        <v>#REF!</v>
      </c>
    </row>
    <row r="62" spans="1:20" ht="30" hidden="1" customHeight="1" x14ac:dyDescent="0.2">
      <c r="A62" s="130" t="s">
        <v>101</v>
      </c>
      <c r="B62" s="127" t="s">
        <v>123</v>
      </c>
      <c r="C62" s="124" t="str">
        <f>CENTRALA!E63</f>
        <v>-</v>
      </c>
      <c r="D62" s="125" t="e">
        <f t="shared" si="0"/>
        <v>#REF!</v>
      </c>
      <c r="E62" s="126" t="e">
        <f>#REF!</f>
        <v>#REF!</v>
      </c>
      <c r="F62" s="126" t="e">
        <f>#REF!</f>
        <v>#REF!</v>
      </c>
      <c r="G62" s="126" t="e">
        <f>#REF!</f>
        <v>#REF!</v>
      </c>
      <c r="H62" s="126" t="e">
        <f>#REF!</f>
        <v>#REF!</v>
      </c>
      <c r="I62" s="126" t="e">
        <f>#REF!</f>
        <v>#REF!</v>
      </c>
      <c r="J62" s="126" t="str">
        <f>Małopolski!E63</f>
        <v>-</v>
      </c>
      <c r="K62" s="126" t="e">
        <f>#REF!</f>
        <v>#REF!</v>
      </c>
      <c r="L62" s="126" t="e">
        <f>#REF!</f>
        <v>#REF!</v>
      </c>
      <c r="M62" s="126" t="e">
        <f>#REF!</f>
        <v>#REF!</v>
      </c>
      <c r="N62" s="126" t="e">
        <f>#REF!</f>
        <v>#REF!</v>
      </c>
      <c r="O62" s="126" t="e">
        <f>#REF!</f>
        <v>#REF!</v>
      </c>
      <c r="P62" s="126" t="e">
        <f>#REF!</f>
        <v>#REF!</v>
      </c>
      <c r="Q62" s="126" t="e">
        <f>#REF!</f>
        <v>#REF!</v>
      </c>
      <c r="R62" s="126" t="e">
        <f>#REF!</f>
        <v>#REF!</v>
      </c>
      <c r="S62" s="126" t="e">
        <f>#REF!</f>
        <v>#REF!</v>
      </c>
      <c r="T62" s="126" t="e">
        <f>#REF!</f>
        <v>#REF!</v>
      </c>
    </row>
    <row r="63" spans="1:20" ht="30" customHeight="1" x14ac:dyDescent="0.2"/>
  </sheetData>
  <mergeCells count="1">
    <mergeCell ref="A2:T2"/>
  </mergeCells>
  <printOptions horizontalCentered="1"/>
  <pageMargins left="0.19685039370078741" right="0.19685039370078741" top="0.19685039370078741" bottom="0" header="0.31496062992125984" footer="0.31496062992125984"/>
  <pageSetup paperSize="9" scale="37" orientation="landscape" r:id="rId1"/>
  <colBreaks count="1" manualBreakCount="1">
    <brk id="20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7</vt:i4>
      </vt:variant>
    </vt:vector>
  </HeadingPairs>
  <TitlesOfParts>
    <vt:vector size="12" baseType="lpstr">
      <vt:lpstr>NFZ</vt:lpstr>
      <vt:lpstr>CENTRALA</vt:lpstr>
      <vt:lpstr>Razem OW</vt:lpstr>
      <vt:lpstr>Małopolski</vt:lpstr>
      <vt:lpstr>zbiorczo</vt:lpstr>
      <vt:lpstr>CENTRALA!Obszar_wydruku</vt:lpstr>
      <vt:lpstr>Małopolski!Obszar_wydruku</vt:lpstr>
      <vt:lpstr>NFZ!Obszar_wydruku</vt:lpstr>
      <vt:lpstr>'Razem OW'!Obszar_wydruku</vt:lpstr>
      <vt:lpstr>zbiorczo!Obszar_wydruku</vt:lpstr>
      <vt:lpstr>NFZ!Tytuły_wydruku</vt:lpstr>
      <vt:lpstr>zbiorczo!Tytuły_wydruku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Matoga Agnieszka</dc:creator>
  <cp:lastModifiedBy>Matoga Agnieszka</cp:lastModifiedBy>
  <cp:lastPrinted>2015-10-01T06:34:05Z</cp:lastPrinted>
  <dcterms:created xsi:type="dcterms:W3CDTF">2005-07-21T09:51:05Z</dcterms:created>
  <dcterms:modified xsi:type="dcterms:W3CDTF">2015-10-02T09:01:43Z</dcterms:modified>
</cp:coreProperties>
</file>