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26" i="14" l="1"/>
  <c r="E26" i="14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E14" i="20" l="1"/>
  <c r="F46" i="23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E18" i="14" s="1"/>
  <c r="J18" i="25" s="1"/>
  <c r="D19" i="14"/>
  <c r="D20" i="14"/>
  <c r="D21" i="20" s="1"/>
  <c r="D40" i="23" s="1"/>
  <c r="D21" i="14"/>
  <c r="D22" i="14"/>
  <c r="F22" i="14" s="1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9" i="20"/>
  <c r="D62" i="20"/>
  <c r="D60" i="20"/>
  <c r="F43" i="20"/>
  <c r="D34" i="20"/>
  <c r="E34" i="20" s="1"/>
  <c r="D38" i="20"/>
  <c r="E38" i="20" s="1"/>
  <c r="D51" i="20"/>
  <c r="D55" i="20"/>
  <c r="D63" i="20"/>
  <c r="D61" i="20"/>
  <c r="O55" i="25"/>
  <c r="C80" i="23"/>
  <c r="H80" i="23" s="1"/>
  <c r="C49" i="23"/>
  <c r="H49" i="23" s="1"/>
  <c r="C75" i="23"/>
  <c r="H75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F53" i="20"/>
  <c r="H7" i="25"/>
  <c r="F7" i="25"/>
  <c r="M10" i="25"/>
  <c r="M8" i="25"/>
  <c r="L9" i="25"/>
  <c r="F24" i="14"/>
  <c r="E24" i="14"/>
  <c r="J24" i="25" s="1"/>
  <c r="E20" i="14"/>
  <c r="J20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D53" i="20" l="1"/>
  <c r="D52" i="20"/>
  <c r="D72" i="23" s="1"/>
  <c r="C74" i="23"/>
  <c r="H74" i="23" s="1"/>
  <c r="F54" i="20"/>
  <c r="D23" i="20"/>
  <c r="E22" i="14"/>
  <c r="J22" i="25" s="1"/>
  <c r="F20" i="14"/>
  <c r="D19" i="20"/>
  <c r="E16" i="14"/>
  <c r="J16" i="25" s="1"/>
  <c r="C87" i="23"/>
  <c r="H87" i="23" s="1"/>
  <c r="C81" i="23"/>
  <c r="H81" i="23" s="1"/>
  <c r="C42" i="23"/>
  <c r="H42" i="23" s="1"/>
  <c r="C40" i="23"/>
  <c r="H40" i="23" s="1"/>
  <c r="F20" i="20"/>
  <c r="F18" i="14"/>
  <c r="E14" i="14"/>
  <c r="J14" i="25" s="1"/>
  <c r="F9" i="20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F35" i="23"/>
  <c r="F52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52" i="20"/>
  <c r="F28" i="23"/>
  <c r="F42" i="23"/>
  <c r="F40" i="23"/>
  <c r="E30" i="23"/>
  <c r="E29" i="23"/>
  <c r="E10" i="20"/>
  <c r="C79" i="23"/>
  <c r="H79" i="23" s="1"/>
  <c r="E52" i="23"/>
  <c r="E15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9" i="23"/>
  <c r="F59" i="23"/>
  <c r="E75" i="23"/>
  <c r="F75" i="23"/>
  <c r="E61" i="23"/>
  <c r="F63" i="23"/>
  <c r="F77" i="23"/>
  <c r="F74" i="23"/>
  <c r="D70" i="23"/>
  <c r="E76" i="23"/>
  <c r="F40" i="20"/>
  <c r="E40" i="20"/>
  <c r="F72" i="23"/>
  <c r="E50" i="20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D94" i="23"/>
  <c r="F92" i="23" l="1"/>
  <c r="E92" i="23"/>
  <c r="C94" i="23"/>
  <c r="H94" i="23" s="1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<sst xmlns="http://schemas.openxmlformats.org/spreadsheetml/2006/main" count="708" uniqueCount="242">
  <si>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</si>
  <si>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</si>
  <si>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</si>
  <si>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</si>
  <si>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</si>
  <si>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</si>
  <si>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</si>
  <si>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</si>
  <si>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</si>
  <si>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</si>
  <si>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</si>
  <si>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</si>
  <si>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</si>
  <si>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</si>
  <si>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</si>
  <si>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</si>
  <si>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</si>
  <si>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</si>
  <si>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</si>
  <si>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</si>
  <si>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</si>
  <si>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</si>
  <si>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</si>
  <si>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</si>
  <si>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</si>
  <si>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</si>
  <si>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</si>
  <si>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</si>
  <si>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</si>
  <si>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</si>
  <si>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</si>
  <si>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</si>
  <si>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</si>
  <si>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</si>
  <si>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</si>
  <si>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</si>
  <si>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</si>
  <si>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</si>
  <si>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</si>
  <si>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</si>
  <si>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</si>
  <si>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</si>
  <si>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</si>
  <si>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</si>
  <si>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</si>
  <si>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</si>
  <si>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</si>
  <si>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</si>
  <si>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</si>
  <si>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</si>
  <si>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</si>
  <si>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</si>
  <si>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</si>
  <si>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</si>
  <si>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</si>
  <si>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</si>
  <si>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</si>
  <si>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</si>
  <si>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</si>
  <si>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</si>
  <si>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</si>
  <si>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</si>
  <si>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</si>
  <si>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</si>
  <si>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</si>
  <si>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</si>
  <si>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</si>
  <si>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</si>
  <si>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</si>
  <si>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</si>
  <si>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</si>
  <si>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</si>
  <si>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</si>
  <si>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</si>
  <si>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</si>
  <si>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</si>
  <si>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</si>
  <si>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</si>
  <si>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</si>
  <si>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</si>
  <si>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</si>
  <si>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</si>
  <si>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</si>
  <si>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</si>
  <si>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</si>
  <si>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</si>
  <si>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</si>
  <si>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</si>
  <si>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</si>
  <si>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</si>
  <si>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</si>
  <si>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</si>
  <si>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</si>
  <si>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</si>
  <si>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</si>
  <si>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</si>
  <si>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</si>
  <si>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</si>
  <si>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</si>
  <si>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</si>
  <si>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</si>
  <si>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</si>
  <si>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</si>
  <si>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</si>
  <si>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</si>
  <si>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</si>
  <si>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</si>
  <si>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</si>
  <si>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</si>
  <si>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</si>
  <si>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</si>
  <si>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</si>
  <si>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</si>
  <si>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</si>
  <si>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</si>
  <si>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</si>
  <si>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</si>
  <si>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</si>
  <si>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</si>
  <si>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</si>
  <si>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</si>
  <si>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</si>
  <si>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</si>
  <si>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</si>
  <si>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</si>
  <si>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</si>
  <si>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</si>
  <si>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</si>
  <si>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</si>
  <si>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</si>
  <si>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</si>
  <si>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</si>
  <si>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</si>
  <si>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</si>
  <si>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</si>
  <si>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</si>
  <si>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</si>
  <si>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</si>
  <si>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</si>
  <si>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</si>
  <si>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</si>
  <si>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</si>
  <si>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</si>
  <si>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</si>
  <si>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</si>
  <si>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</si>
  <si>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</si>
  <si>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</si>
  <si>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</si>
  <si>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</si>
  <si>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</si>
  <si>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</si>
  <si>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</si>
  <si>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</si>
  <si>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</si>
  <si>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</si>
  <si>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</si>
  <si>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</si>
  <si>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</si>
  <si>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</si>
  <si>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</si>
  <si>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</si>
  <si>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</si>
  <si>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</si>
  <si>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</si>
  <si>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</si>
  <si>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</si>
  <si>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</si>
  <si>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</si>
  <si>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</si>
  <si>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</si>
  <si>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</si>
  <si>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</si>
  <si>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</si>
  <si>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</si>
  <si>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</si>
  <si>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</si>
  <si>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</si>
  <si>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</si>
  <si>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</si>
  <si>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</si>
  <si>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</si>
  <si>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</si>
  <si>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</si>
  <si>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</si>
  <si>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</si>
  <si>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</si>
  <si>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</si>
  <si>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</si>
  <si>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</si>
  <si>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</si>
  <si>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</si>
  <si>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</si>
  <si>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</si>
  <si>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</si>
  <si>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</si>
  <si>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</si>
  <si>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</si>
  <si>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</si>
  <si>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</si>
  <si>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</si>
  <si>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</si>
  <si>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</si>
  <si>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</si>
  <si>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</si>
  <si>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</si>
  <si>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</si>
  <si>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</si>
  <si>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</si>
  <si>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</si>
  <si>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</si>
  <si>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</si>
  <si>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</si>
  <si>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</si>
  <si>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</si>
  <si>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</si>
  <si>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</si>
  <si>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</si>
  <si>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</si>
  <si>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</si>
  <si>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</si>
  <si>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</si>
  <si>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</si>
  <si>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</si>
  <si>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</si>
  <si>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</si>
  <si>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</si>
  <si>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</si>
  <si>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</si>
  <si>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</si>
  <si>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</si>
  <si>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</si>
  <si>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</si>
  <si>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</si>
  <si>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</si>
  <si>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</si>
  <si>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</si>
  <si>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</si>
  <si>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</si>
  <si>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</si>
  <si>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</si>
  <si>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zmiany dokonane przez Prezesa NFZ  w dniu 04.12.2015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</si>
</sst>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3"/>
  <sheetViews>
    <sheetView showGridLines="0" tabSelected="1" view="pageBreakPreview" zoomScale="55" zoomScaleNormal="70" zoomScaleSheetLayoutView="55" workbookViewId="0">
      <selection activeCell="B7" sqref="B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8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8" s="6" customFormat="1" ht="45" customHeight="1" x14ac:dyDescent="0.2">
      <c r="A4" s="145"/>
      <c r="B4" s="145"/>
      <c r="C4" s="142"/>
      <c r="D4" s="142"/>
      <c r="E4" s="138"/>
      <c r="F4" s="138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5727245</v>
      </c>
      <c r="D6" s="13">
        <f>D7+D8+D9+D14+D15+D16+D17+D18+D19+D20+D21+D22+D23+D24+D28+D29+D31+D32</f>
        <v>5727245</v>
      </c>
      <c r="E6" s="13" t="str">
        <f>IF(C6=D6,"-",D6-C6)</f>
        <v>-</v>
      </c>
      <c r="F6" s="94">
        <f>IF(C6=0,"-",D6/C6)</f>
        <v>1</v>
      </c>
    </row>
    <row r="7" spans="1:8" ht="31.5" customHeight="1" x14ac:dyDescent="0.2">
      <c r="A7" s="31" t="s">
        <v>1</v>
      </c>
      <c r="B7" s="81" t="s">
        <v>128</v>
      </c>
      <c r="C7" s="86">
        <v>774058</v>
      </c>
      <c r="D7" s="86">
        <f>C7</f>
        <v>774058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8" ht="31.5" customHeight="1" x14ac:dyDescent="0.2">
      <c r="A8" s="31" t="s">
        <v>2</v>
      </c>
      <c r="B8" s="81" t="s">
        <v>129</v>
      </c>
      <c r="C8" s="86">
        <v>489760</v>
      </c>
      <c r="D8" s="86">
        <f t="shared" ref="D8:D35" si="2">C8</f>
        <v>489760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2788060</v>
      </c>
      <c r="D9" s="86">
        <f t="shared" si="2"/>
        <v>2788060</v>
      </c>
      <c r="E9" s="100" t="str">
        <f t="shared" si="0"/>
        <v>-</v>
      </c>
      <c r="F9" s="95">
        <f t="shared" si="1"/>
        <v>1</v>
      </c>
    </row>
    <row r="10" spans="1:8" ht="31.5" customHeight="1" x14ac:dyDescent="0.2">
      <c r="A10" s="82" t="s">
        <v>60</v>
      </c>
      <c r="B10" s="121" t="s">
        <v>202</v>
      </c>
      <c r="C10" s="86">
        <v>259494</v>
      </c>
      <c r="D10" s="86">
        <f t="shared" si="2"/>
        <v>259494</v>
      </c>
      <c r="E10" s="100" t="str">
        <f t="shared" si="0"/>
        <v>-</v>
      </c>
      <c r="F10" s="95">
        <f t="shared" si="1"/>
        <v>1</v>
      </c>
      <c r="H10" s="91"/>
    </row>
    <row r="11" spans="1:8" ht="31.5" customHeight="1" x14ac:dyDescent="0.2">
      <c r="A11" s="82" t="s">
        <v>203</v>
      </c>
      <c r="B11" s="121" t="s">
        <v>206</v>
      </c>
      <c r="C11" s="86">
        <v>231845</v>
      </c>
      <c r="D11" s="86">
        <f t="shared" ref="D11:D13" si="3">C11</f>
        <v>231845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111945</v>
      </c>
      <c r="D12" s="86">
        <f t="shared" si="3"/>
        <v>111945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51401</v>
      </c>
      <c r="D13" s="86">
        <f t="shared" si="3"/>
        <v>51401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172486</v>
      </c>
      <c r="D14" s="86">
        <f t="shared" si="2"/>
        <v>172486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186069</v>
      </c>
      <c r="D15" s="86">
        <f t="shared" si="2"/>
        <v>186069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119310</v>
      </c>
      <c r="D16" s="86">
        <f t="shared" si="2"/>
        <v>119310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37069</v>
      </c>
      <c r="D17" s="86">
        <f t="shared" si="2"/>
        <v>37069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183838</v>
      </c>
      <c r="D18" s="86">
        <f t="shared" si="2"/>
        <v>183838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50374</v>
      </c>
      <c r="D19" s="86">
        <f t="shared" si="2"/>
        <v>50374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1708</v>
      </c>
      <c r="D20" s="86">
        <f t="shared" si="2"/>
        <v>1708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13256</v>
      </c>
      <c r="D21" s="86">
        <f t="shared" si="2"/>
        <v>13256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155929</v>
      </c>
      <c r="D22" s="86">
        <f t="shared" si="2"/>
        <v>155929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74016</v>
      </c>
      <c r="D23" s="86">
        <f t="shared" si="2"/>
        <v>74016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681312</v>
      </c>
      <c r="D24" s="86">
        <f t="shared" si="2"/>
        <v>681312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678312</v>
      </c>
      <c r="D25" s="86">
        <f>C25</f>
        <v>678312</v>
      </c>
      <c r="E25" s="100" t="str">
        <f t="shared" si="0"/>
        <v>-</v>
      </c>
      <c r="F25" s="95">
        <f>IF(C26=0,"-",D25/C26)</f>
        <v>339.15600000000001</v>
      </c>
    </row>
    <row r="26" spans="1:6" ht="31.5" customHeight="1" x14ac:dyDescent="0.2">
      <c r="A26" s="82" t="s">
        <v>212</v>
      </c>
      <c r="B26" s="121" t="s">
        <v>215</v>
      </c>
      <c r="C26" s="86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141300</v>
      </c>
      <c r="D35" s="89">
        <f t="shared" si="2"/>
        <v>141300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490</v>
      </c>
      <c r="D52" s="90">
        <f t="shared" si="14"/>
        <v>490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642</v>
      </c>
      <c r="D54" s="90">
        <f t="shared" si="14"/>
        <v>642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12350</v>
      </c>
      <c r="D58" s="88">
        <f>D59+D60+D61+D62</f>
        <v>12350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8550</v>
      </c>
      <c r="D60" s="79">
        <f t="shared" si="14"/>
        <v>8550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3800</v>
      </c>
      <c r="D62" s="79">
        <f t="shared" si="14"/>
        <v>3800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6710</v>
      </c>
      <c r="D63" s="88">
        <f t="shared" si="14"/>
        <v>6710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2015-12-04T13:51:51Z</cp:lastPrinted>
  <dcterms:created xsi:type="dcterms:W3CDTF">2005-07-21T09:51:05Z</dcterms:created>
  <dcterms:modified xsi:type="dcterms:W3CDTF">2016-01-18T10:28:17Z</dcterms:modified>
</cp:coreProperties>
</file>