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Małopolski!$A$1:$F$62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48" i="14" l="1"/>
  <c r="D55" i="22"/>
  <c r="D48" i="22"/>
  <c r="D49" i="22"/>
  <c r="D55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F26" i="14"/>
  <c r="D26" i="14"/>
  <c r="D27" i="20" s="1"/>
  <c r="F27" i="20" s="1"/>
  <c r="E26" i="14"/>
  <c r="J26" i="25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5" i="14"/>
  <c r="F48" i="25"/>
  <c r="G48" i="25"/>
  <c r="H48" i="25"/>
  <c r="I48" i="25"/>
  <c r="E48" i="14"/>
  <c r="J48" i="25" s="1"/>
  <c r="F48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F30" i="14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6" i="20"/>
  <c r="H36" i="20" s="1"/>
  <c r="C31" i="20"/>
  <c r="D31" i="20"/>
  <c r="D50" i="23" s="1"/>
  <c r="C28" i="20"/>
  <c r="D28" i="20"/>
  <c r="D47" i="23" s="1"/>
  <c r="D49" i="20"/>
  <c r="D69" i="23" s="1"/>
  <c r="C49" i="20"/>
  <c r="C12" i="20"/>
  <c r="C13" i="20"/>
  <c r="C14" i="20"/>
  <c r="D78" i="23"/>
  <c r="C55" i="23" l="1"/>
  <c r="D55" i="23" s="1"/>
  <c r="E55" i="23" s="1"/>
  <c r="D13" i="20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H55" i="23"/>
  <c r="F69" i="23"/>
  <c r="F49" i="20"/>
  <c r="F55" i="23"/>
  <c r="E69" i="23"/>
  <c r="C32" i="23"/>
  <c r="H32" i="23" s="1"/>
  <c r="E49" i="20"/>
  <c r="C47" i="23"/>
  <c r="H47" i="23" s="1"/>
  <c r="C50" i="23"/>
  <c r="H50" i="23" s="1"/>
  <c r="C33" i="23"/>
  <c r="H33" i="23" s="1"/>
  <c r="C31" i="23"/>
  <c r="H31" i="23" s="1"/>
  <c r="F46" i="23"/>
  <c r="D46" i="23"/>
  <c r="E46" i="23" s="1"/>
  <c r="E31" i="20"/>
  <c r="D24" i="25"/>
  <c r="D22" i="25"/>
  <c r="D45" i="25"/>
  <c r="D27" i="25"/>
  <c r="D23" i="25"/>
  <c r="E14" i="20"/>
  <c r="E28" i="20"/>
  <c r="E27" i="20"/>
  <c r="E13" i="20"/>
  <c r="F36" i="22"/>
  <c r="E12" i="20" l="1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29" i="14"/>
  <c r="F33" i="14"/>
  <c r="F42" i="14"/>
  <c r="F43" i="14"/>
  <c r="F44" i="14"/>
  <c r="F52" i="14"/>
  <c r="F54" i="14"/>
  <c r="F60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59" i="14"/>
  <c r="F59" i="14" s="1"/>
  <c r="D60" i="14"/>
  <c r="E60" i="14" s="1"/>
  <c r="J60" i="25" s="1"/>
  <c r="D61" i="14"/>
  <c r="F61" i="14" s="1"/>
  <c r="D62" i="14"/>
  <c r="F62" i="14" s="1"/>
  <c r="D60" i="22"/>
  <c r="E60" i="22" s="1"/>
  <c r="C59" i="25" s="1"/>
  <c r="D61" i="22"/>
  <c r="D62" i="22"/>
  <c r="E62" i="22" s="1"/>
  <c r="C61" i="25" s="1"/>
  <c r="D63" i="22"/>
  <c r="D58" i="14"/>
  <c r="F58" i="14" s="1"/>
  <c r="D59" i="22"/>
  <c r="D58" i="22"/>
  <c r="D51" i="14"/>
  <c r="F51" i="14" s="1"/>
  <c r="D52" i="14"/>
  <c r="E52" i="14" s="1"/>
  <c r="J52" i="25" s="1"/>
  <c r="D53" i="14"/>
  <c r="F53" i="14" s="1"/>
  <c r="D54" i="14"/>
  <c r="E54" i="14" s="1"/>
  <c r="J54" i="25" s="1"/>
  <c r="D56" i="14"/>
  <c r="F56" i="14" s="1"/>
  <c r="D52" i="22"/>
  <c r="D53" i="22"/>
  <c r="E53" i="22" s="1"/>
  <c r="C52" i="25" s="1"/>
  <c r="D54" i="22"/>
  <c r="F55" i="22"/>
  <c r="D57" i="22"/>
  <c r="D50" i="14"/>
  <c r="F50" i="14" s="1"/>
  <c r="D51" i="22"/>
  <c r="F51" i="22" s="1"/>
  <c r="D41" i="14"/>
  <c r="F41" i="14" s="1"/>
  <c r="D42" i="14"/>
  <c r="E42" i="14" s="1"/>
  <c r="J42" i="25" s="1"/>
  <c r="D43" i="14"/>
  <c r="E43" i="14" s="1"/>
  <c r="J43" i="25" s="1"/>
  <c r="D44" i="14"/>
  <c r="E44" i="14" s="1"/>
  <c r="J44" i="25" s="1"/>
  <c r="D45" i="14"/>
  <c r="F45" i="14" s="1"/>
  <c r="D46" i="14"/>
  <c r="D47" i="14"/>
  <c r="F47" i="14" s="1"/>
  <c r="D42" i="22"/>
  <c r="D43" i="22"/>
  <c r="D44" i="22"/>
  <c r="D45" i="22"/>
  <c r="D46" i="22"/>
  <c r="D47" i="22"/>
  <c r="D40" i="14"/>
  <c r="D41" i="22"/>
  <c r="D40" i="22" s="1"/>
  <c r="E40" i="22" s="1"/>
  <c r="C39" i="25" s="1"/>
  <c r="D38" i="14"/>
  <c r="D39" i="22"/>
  <c r="D37" i="14"/>
  <c r="D38" i="22"/>
  <c r="D8" i="14"/>
  <c r="D9" i="14"/>
  <c r="D10" i="14"/>
  <c r="D14" i="14"/>
  <c r="D15" i="14"/>
  <c r="D16" i="14"/>
  <c r="D17" i="14"/>
  <c r="D18" i="14"/>
  <c r="D19" i="14"/>
  <c r="D20" i="14"/>
  <c r="D21" i="14"/>
  <c r="D22" i="14"/>
  <c r="D23" i="14"/>
  <c r="D24" i="14"/>
  <c r="D35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D33" i="14"/>
  <c r="E33" i="14" s="1"/>
  <c r="J33" i="25" s="1"/>
  <c r="D34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D8" i="22"/>
  <c r="C58" i="22"/>
  <c r="H58" i="22" s="1"/>
  <c r="C57" i="14"/>
  <c r="C49" i="14"/>
  <c r="C50" i="22"/>
  <c r="H50" i="22" s="1"/>
  <c r="C39" i="14"/>
  <c r="C36" i="14" s="1"/>
  <c r="C40" i="22"/>
  <c r="C6" i="14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51" i="23"/>
  <c r="H51" i="23" s="1"/>
  <c r="C48" i="23"/>
  <c r="H48" i="23" s="1"/>
  <c r="C44" i="23"/>
  <c r="H44" i="23" s="1"/>
  <c r="C42" i="23"/>
  <c r="H42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C40" i="20"/>
  <c r="H40" i="20" s="1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7" i="20"/>
  <c r="D56" i="20"/>
  <c r="D54" i="20"/>
  <c r="D52" i="20"/>
  <c r="D72" i="23" s="1"/>
  <c r="D59" i="20"/>
  <c r="D62" i="20"/>
  <c r="D60" i="20"/>
  <c r="F43" i="20"/>
  <c r="D34" i="20"/>
  <c r="E34" i="20" s="1"/>
  <c r="D38" i="20"/>
  <c r="E38" i="20" s="1"/>
  <c r="D51" i="20"/>
  <c r="D55" i="20"/>
  <c r="D53" i="20"/>
  <c r="D63" i="20"/>
  <c r="D61" i="20"/>
  <c r="O55" i="25"/>
  <c r="C80" i="23"/>
  <c r="H80" i="23" s="1"/>
  <c r="C49" i="23"/>
  <c r="H49" i="23" s="1"/>
  <c r="C52" i="23"/>
  <c r="H52" i="23" s="1"/>
  <c r="C43" i="23"/>
  <c r="H43" i="23" s="1"/>
  <c r="C35" i="23"/>
  <c r="H35" i="23" s="1"/>
  <c r="C37" i="23"/>
  <c r="H37" i="23" s="1"/>
  <c r="C87" i="23"/>
  <c r="H87" i="23" s="1"/>
  <c r="C40" i="23"/>
  <c r="H40" i="23" s="1"/>
  <c r="C34" i="23"/>
  <c r="H34" i="23" s="1"/>
  <c r="C38" i="23"/>
  <c r="H38" i="23" s="1"/>
  <c r="C58" i="20"/>
  <c r="H58" i="20" s="1"/>
  <c r="C77" i="23"/>
  <c r="H77" i="23" s="1"/>
  <c r="C76" i="23"/>
  <c r="H76" i="23" s="1"/>
  <c r="C75" i="23"/>
  <c r="H75" i="23" s="1"/>
  <c r="C74" i="23"/>
  <c r="H74" i="23" s="1"/>
  <c r="C73" i="23"/>
  <c r="H73" i="23" s="1"/>
  <c r="C72" i="23"/>
  <c r="H72" i="23" s="1"/>
  <c r="C71" i="23"/>
  <c r="H71" i="23" s="1"/>
  <c r="C68" i="23"/>
  <c r="H68" i="23" s="1"/>
  <c r="C67" i="23"/>
  <c r="H67" i="23" s="1"/>
  <c r="C66" i="23"/>
  <c r="H66" i="23" s="1"/>
  <c r="C65" i="23"/>
  <c r="H65" i="23" s="1"/>
  <c r="C64" i="23"/>
  <c r="H64" i="23" s="1"/>
  <c r="C63" i="23"/>
  <c r="H63" i="23" s="1"/>
  <c r="C61" i="23"/>
  <c r="H61" i="23" s="1"/>
  <c r="C59" i="23"/>
  <c r="H59" i="23" s="1"/>
  <c r="C54" i="23"/>
  <c r="H54" i="23" s="1"/>
  <c r="C53" i="23"/>
  <c r="H53" i="23" s="1"/>
  <c r="D54" i="25"/>
  <c r="E60" i="20"/>
  <c r="E56" i="20"/>
  <c r="E52" i="20"/>
  <c r="D35" i="20"/>
  <c r="E35" i="20" s="1"/>
  <c r="D39" i="20"/>
  <c r="D48" i="20"/>
  <c r="E48" i="20" s="1"/>
  <c r="D46" i="20"/>
  <c r="E46" i="20" s="1"/>
  <c r="D44" i="20"/>
  <c r="D42" i="20"/>
  <c r="K55" i="25"/>
  <c r="E51" i="20"/>
  <c r="E47" i="20"/>
  <c r="E45" i="20"/>
  <c r="E43" i="20"/>
  <c r="E14" i="23"/>
  <c r="C13" i="23"/>
  <c r="H13" i="23" s="1"/>
  <c r="E15" i="23"/>
  <c r="D86" i="23"/>
  <c r="E86" i="23" s="1"/>
  <c r="F54" i="20"/>
  <c r="F57" i="20"/>
  <c r="F62" i="20"/>
  <c r="F52" i="20"/>
  <c r="D54" i="23"/>
  <c r="D53" i="23"/>
  <c r="E53" i="23" s="1"/>
  <c r="F44" i="20"/>
  <c r="D84" i="23"/>
  <c r="C84" i="23"/>
  <c r="H84" i="23" s="1"/>
  <c r="D20" i="23"/>
  <c r="E23" i="23"/>
  <c r="C81" i="23"/>
  <c r="H81" i="23" s="1"/>
  <c r="F53" i="20"/>
  <c r="F7" i="14"/>
  <c r="E7" i="14"/>
  <c r="J7" i="25" s="1"/>
  <c r="H7" i="25"/>
  <c r="F7" i="25"/>
  <c r="M10" i="25"/>
  <c r="M8" i="25"/>
  <c r="L9" i="25"/>
  <c r="F24" i="14"/>
  <c r="E24" i="14"/>
  <c r="J24" i="25" s="1"/>
  <c r="F22" i="14"/>
  <c r="E22" i="14"/>
  <c r="J22" i="25" s="1"/>
  <c r="F20" i="14"/>
  <c r="E20" i="14"/>
  <c r="J20" i="25" s="1"/>
  <c r="F18" i="14"/>
  <c r="E18" i="14"/>
  <c r="J18" i="25" s="1"/>
  <c r="F16" i="14"/>
  <c r="E16" i="14"/>
  <c r="J16" i="25" s="1"/>
  <c r="F14" i="14"/>
  <c r="E14" i="14"/>
  <c r="J14" i="25" s="1"/>
  <c r="F9" i="14"/>
  <c r="E9" i="14"/>
  <c r="J9" i="25" s="1"/>
  <c r="I10" i="25"/>
  <c r="I8" i="25"/>
  <c r="H9" i="25"/>
  <c r="G10" i="25"/>
  <c r="G8" i="25"/>
  <c r="F9" i="25"/>
  <c r="D33" i="20"/>
  <c r="F33" i="20" s="1"/>
  <c r="D30" i="20"/>
  <c r="D49" i="23" s="1"/>
  <c r="D26" i="20"/>
  <c r="D24" i="20"/>
  <c r="F24" i="20" s="1"/>
  <c r="D22" i="20"/>
  <c r="D20" i="20"/>
  <c r="D39" i="23" s="1"/>
  <c r="D18" i="20"/>
  <c r="D37" i="23" s="1"/>
  <c r="F37" i="23" s="1"/>
  <c r="D16" i="20"/>
  <c r="D35" i="23" s="1"/>
  <c r="E35" i="23" s="1"/>
  <c r="D11" i="20"/>
  <c r="F11" i="20" s="1"/>
  <c r="E10" i="25"/>
  <c r="D9" i="20"/>
  <c r="F9" i="20" s="1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D8" i="20"/>
  <c r="D27" i="23" s="1"/>
  <c r="L10" i="25"/>
  <c r="L8" i="25"/>
  <c r="E32" i="14"/>
  <c r="J32" i="25" s="1"/>
  <c r="F32" i="14"/>
  <c r="F25" i="14"/>
  <c r="E23" i="14"/>
  <c r="J23" i="25" s="1"/>
  <c r="F23" i="14"/>
  <c r="E21" i="14"/>
  <c r="J21" i="25" s="1"/>
  <c r="F21" i="14"/>
  <c r="E19" i="14"/>
  <c r="J19" i="25" s="1"/>
  <c r="F19" i="14"/>
  <c r="E17" i="14"/>
  <c r="J17" i="25" s="1"/>
  <c r="F17" i="14"/>
  <c r="E15" i="14"/>
  <c r="J15" i="25" s="1"/>
  <c r="F15" i="14"/>
  <c r="E10" i="14"/>
  <c r="J10" i="25" s="1"/>
  <c r="F10" i="14"/>
  <c r="E8" i="14"/>
  <c r="J8" i="25" s="1"/>
  <c r="F8" i="14"/>
  <c r="I9" i="25"/>
  <c r="H10" i="25"/>
  <c r="H8" i="25"/>
  <c r="G9" i="25"/>
  <c r="F10" i="25"/>
  <c r="F8" i="25"/>
  <c r="D32" i="20"/>
  <c r="D51" i="23" s="1"/>
  <c r="E51" i="23" s="1"/>
  <c r="D29" i="20"/>
  <c r="D48" i="23" s="1"/>
  <c r="D25" i="20"/>
  <c r="F25" i="20" s="1"/>
  <c r="D23" i="20"/>
  <c r="F23" i="20" s="1"/>
  <c r="D21" i="20"/>
  <c r="D40" i="23" s="1"/>
  <c r="D19" i="20"/>
  <c r="F19" i="20" s="1"/>
  <c r="D17" i="20"/>
  <c r="F17" i="20" s="1"/>
  <c r="D15" i="20"/>
  <c r="D34" i="23" s="1"/>
  <c r="F34" i="23" s="1"/>
  <c r="E9" i="25"/>
  <c r="D10" i="20"/>
  <c r="D29" i="23" s="1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D30" i="23"/>
  <c r="E11" i="20"/>
  <c r="F18" i="20"/>
  <c r="D41" i="23"/>
  <c r="F22" i="20"/>
  <c r="E22" i="20"/>
  <c r="D45" i="23"/>
  <c r="E26" i="20"/>
  <c r="D28" i="23"/>
  <c r="E9" i="20"/>
  <c r="E16" i="20"/>
  <c r="D43" i="23"/>
  <c r="F43" i="23" s="1"/>
  <c r="E24" i="20"/>
  <c r="F26" i="20"/>
  <c r="F20" i="20"/>
  <c r="F61" i="20"/>
  <c r="F55" i="20"/>
  <c r="F45" i="20"/>
  <c r="C62" i="23" l="1"/>
  <c r="H62" i="23" s="1"/>
  <c r="F31" i="14"/>
  <c r="C41" i="23"/>
  <c r="H41" i="23" s="1"/>
  <c r="C39" i="23"/>
  <c r="H39" i="23" s="1"/>
  <c r="E19" i="20"/>
  <c r="C30" i="23"/>
  <c r="H30" i="23" s="1"/>
  <c r="C29" i="23"/>
  <c r="H29" i="23" s="1"/>
  <c r="C28" i="23"/>
  <c r="H28" i="23" s="1"/>
  <c r="C27" i="23"/>
  <c r="H27" i="23" s="1"/>
  <c r="H40" i="22"/>
  <c r="C37" i="22"/>
  <c r="H37" i="22" s="1"/>
  <c r="D6" i="14"/>
  <c r="D50" i="22"/>
  <c r="E50" i="22" s="1"/>
  <c r="C49" i="25" s="1"/>
  <c r="E6" i="14"/>
  <c r="J6" i="25" s="1"/>
  <c r="C7" i="20"/>
  <c r="H7" i="20" s="1"/>
  <c r="C36" i="23"/>
  <c r="H36" i="23" s="1"/>
  <c r="E29" i="20"/>
  <c r="E18" i="20"/>
  <c r="F35" i="20"/>
  <c r="N55" i="25"/>
  <c r="L55" i="25"/>
  <c r="F55" i="14"/>
  <c r="I55" i="25"/>
  <c r="G55" i="25"/>
  <c r="E55" i="25"/>
  <c r="E44" i="20"/>
  <c r="D64" i="23"/>
  <c r="F48" i="20"/>
  <c r="D68" i="23"/>
  <c r="E55" i="20"/>
  <c r="D75" i="23"/>
  <c r="F38" i="20"/>
  <c r="D58" i="23"/>
  <c r="F60" i="20"/>
  <c r="D81" i="23"/>
  <c r="F59" i="20"/>
  <c r="D80" i="23"/>
  <c r="E54" i="20"/>
  <c r="D74" i="23"/>
  <c r="E57" i="20"/>
  <c r="D77" i="23"/>
  <c r="F41" i="20"/>
  <c r="D61" i="23"/>
  <c r="E42" i="20"/>
  <c r="D62" i="23"/>
  <c r="F46" i="20"/>
  <c r="D66" i="23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45" i="23"/>
  <c r="E6" i="25"/>
  <c r="F35" i="14"/>
  <c r="E35" i="14"/>
  <c r="J35" i="25" s="1"/>
  <c r="D60" i="25"/>
  <c r="L6" i="25"/>
  <c r="E17" i="20"/>
  <c r="F39" i="20"/>
  <c r="F6" i="14"/>
  <c r="R6" i="25"/>
  <c r="D39" i="14"/>
  <c r="E39" i="14" s="1"/>
  <c r="J39" i="25" s="1"/>
  <c r="F7" i="22"/>
  <c r="F41" i="23"/>
  <c r="D10" i="23"/>
  <c r="E10" i="23" s="1"/>
  <c r="D42" i="23"/>
  <c r="E42" i="23" s="1"/>
  <c r="D7" i="23"/>
  <c r="D9" i="25"/>
  <c r="F65" i="23"/>
  <c r="C26" i="23"/>
  <c r="H26" i="23" s="1"/>
  <c r="D13" i="23"/>
  <c r="F34" i="20"/>
  <c r="F8" i="23"/>
  <c r="E33" i="20"/>
  <c r="F51" i="23"/>
  <c r="F32" i="20"/>
  <c r="F30" i="20"/>
  <c r="F29" i="20"/>
  <c r="D52" i="23"/>
  <c r="C18" i="23"/>
  <c r="H18" i="23" s="1"/>
  <c r="F15" i="23"/>
  <c r="C17" i="23"/>
  <c r="H17" i="23" s="1"/>
  <c r="F11" i="23"/>
  <c r="D22" i="23"/>
  <c r="F22" i="23" s="1"/>
  <c r="F86" i="23"/>
  <c r="F13" i="23"/>
  <c r="D10" i="25"/>
  <c r="E8" i="20"/>
  <c r="E23" i="20"/>
  <c r="F15" i="20"/>
  <c r="D11" i="25"/>
  <c r="E25" i="20"/>
  <c r="E13" i="23"/>
  <c r="E10" i="20"/>
  <c r="D44" i="23"/>
  <c r="E44" i="23" s="1"/>
  <c r="D8" i="25"/>
  <c r="D36" i="23"/>
  <c r="E15" i="20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4" i="14"/>
  <c r="E34" i="14"/>
  <c r="J34" i="25" s="1"/>
  <c r="F38" i="22"/>
  <c r="E38" i="22"/>
  <c r="C37" i="25" s="1"/>
  <c r="F37" i="14"/>
  <c r="E37" i="14"/>
  <c r="J37" i="25" s="1"/>
  <c r="F39" i="22"/>
  <c r="E39" i="22"/>
  <c r="C38" i="25" s="1"/>
  <c r="F38" i="14"/>
  <c r="E38" i="14"/>
  <c r="J38" i="25" s="1"/>
  <c r="F40" i="14"/>
  <c r="E40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D38" i="23"/>
  <c r="E64" i="23"/>
  <c r="F54" i="23"/>
  <c r="E68" i="23"/>
  <c r="D87" i="23"/>
  <c r="F87" i="23" s="1"/>
  <c r="E66" i="23"/>
  <c r="C60" i="23"/>
  <c r="H60" i="23" s="1"/>
  <c r="E59" i="20"/>
  <c r="D50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6" i="14"/>
  <c r="E46" i="14"/>
  <c r="J46" i="25" s="1"/>
  <c r="D40" i="25"/>
  <c r="D49" i="14"/>
  <c r="D57" i="14"/>
  <c r="E57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1" i="14"/>
  <c r="J61" i="25" s="1"/>
  <c r="E59" i="14"/>
  <c r="J59" i="25" s="1"/>
  <c r="E56" i="14"/>
  <c r="J56" i="25" s="1"/>
  <c r="E55" i="14"/>
  <c r="J55" i="25" s="1"/>
  <c r="E53" i="14"/>
  <c r="J53" i="25" s="1"/>
  <c r="E51" i="14"/>
  <c r="J51" i="25" s="1"/>
  <c r="E47" i="14"/>
  <c r="J47" i="25" s="1"/>
  <c r="E45" i="14"/>
  <c r="J45" i="25" s="1"/>
  <c r="E41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2" i="14"/>
  <c r="J62" i="25" s="1"/>
  <c r="E58" i="14"/>
  <c r="J58" i="25" s="1"/>
  <c r="E50" i="14"/>
  <c r="J50" i="25" s="1"/>
  <c r="F63" i="22"/>
  <c r="F59" i="22"/>
  <c r="F39" i="23"/>
  <c r="E39" i="23"/>
  <c r="F49" i="23"/>
  <c r="E49" i="23"/>
  <c r="E40" i="23"/>
  <c r="F40" i="23"/>
  <c r="D26" i="23"/>
  <c r="E71" i="23"/>
  <c r="E21" i="20"/>
  <c r="F27" i="23"/>
  <c r="E29" i="23"/>
  <c r="E62" i="23"/>
  <c r="D7" i="20"/>
  <c r="E38" i="23"/>
  <c r="E30" i="23"/>
  <c r="E37" i="23"/>
  <c r="E41" i="23"/>
  <c r="F28" i="23"/>
  <c r="E43" i="23"/>
  <c r="E36" i="23"/>
  <c r="F35" i="23"/>
  <c r="F52" i="23"/>
  <c r="F42" i="23"/>
  <c r="E34" i="23"/>
  <c r="E52" i="23"/>
  <c r="E30" i="20"/>
  <c r="E20" i="20"/>
  <c r="F16" i="20"/>
  <c r="E28" i="23"/>
  <c r="F36" i="23"/>
  <c r="C79" i="23"/>
  <c r="H79" i="23" s="1"/>
  <c r="E54" i="23"/>
  <c r="F80" i="23"/>
  <c r="F68" i="23"/>
  <c r="D40" i="20"/>
  <c r="D37" i="20" s="1"/>
  <c r="F62" i="23"/>
  <c r="F73" i="23"/>
  <c r="C70" i="23"/>
  <c r="H70" i="23" s="1"/>
  <c r="F71" i="23"/>
  <c r="E67" i="23"/>
  <c r="E65" i="23"/>
  <c r="E63" i="23"/>
  <c r="F53" i="23"/>
  <c r="F42" i="20"/>
  <c r="E80" i="23"/>
  <c r="E87" i="23"/>
  <c r="E77" i="23"/>
  <c r="E74" i="23"/>
  <c r="E72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E27" i="23" l="1"/>
  <c r="F30" i="23"/>
  <c r="F29" i="23"/>
  <c r="D36" i="14"/>
  <c r="D17" i="23"/>
  <c r="F56" i="22"/>
  <c r="D37" i="22"/>
  <c r="D76" i="23"/>
  <c r="F76" i="23" s="1"/>
  <c r="E81" i="23"/>
  <c r="F81" i="23"/>
  <c r="C37" i="20"/>
  <c r="H37" i="20" s="1"/>
  <c r="C57" i="23"/>
  <c r="H57" i="23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39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E26" i="23"/>
  <c r="H36" i="25"/>
  <c r="Q6" i="25"/>
  <c r="M36" i="25"/>
  <c r="Q36" i="25"/>
  <c r="S36" i="25"/>
  <c r="E36" i="25"/>
  <c r="E95" i="23"/>
  <c r="F16" i="23"/>
  <c r="E16" i="23"/>
  <c r="D56" i="25"/>
  <c r="F57" i="14"/>
  <c r="E17" i="23"/>
  <c r="F36" i="25"/>
  <c r="E36" i="14"/>
  <c r="J36" i="25" s="1"/>
  <c r="E49" i="14"/>
  <c r="J49" i="25" s="1"/>
  <c r="L36" i="25"/>
  <c r="S6" i="25"/>
  <c r="G36" i="25"/>
  <c r="I36" i="25"/>
  <c r="N36" i="25"/>
  <c r="R36" i="25"/>
  <c r="T36" i="25"/>
  <c r="D25" i="23"/>
  <c r="C24" i="23"/>
  <c r="H24" i="23" s="1"/>
  <c r="E58" i="20"/>
  <c r="D55" i="25"/>
  <c r="F49" i="14"/>
  <c r="D60" i="23"/>
  <c r="F61" i="23"/>
  <c r="F50" i="20"/>
  <c r="E50" i="20"/>
  <c r="E59" i="23"/>
  <c r="F59" i="23"/>
  <c r="E75" i="23"/>
  <c r="F75" i="23"/>
  <c r="D24" i="23"/>
  <c r="F26" i="23"/>
  <c r="E61" i="23"/>
  <c r="F63" i="23"/>
  <c r="F77" i="23"/>
  <c r="F74" i="23"/>
  <c r="E7" i="20"/>
  <c r="D70" i="23"/>
  <c r="E70" i="23" s="1"/>
  <c r="E76" i="23"/>
  <c r="F40" i="20"/>
  <c r="E40" i="20"/>
  <c r="F72" i="23"/>
  <c r="D36" i="25" l="1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C56" i="23"/>
  <c r="H56" i="23" s="1"/>
  <c r="F36" i="14"/>
  <c r="E58" i="23"/>
  <c r="D56" i="23"/>
  <c r="E24" i="23"/>
  <c r="F24" i="23"/>
  <c r="E37" i="20"/>
  <c r="F37" i="20"/>
  <c r="C96" i="23"/>
  <c r="H96" i="23" s="1"/>
  <c r="F70" i="23"/>
  <c r="E60" i="23"/>
  <c r="F60" i="23"/>
  <c r="D96" i="23" l="1"/>
  <c r="F96" i="23" s="1"/>
  <c r="F19" i="23"/>
  <c r="E19" i="23"/>
  <c r="C88" i="23"/>
  <c r="H88" i="23" s="1"/>
  <c r="E79" i="23"/>
  <c r="F79" i="23"/>
  <c r="D88" i="23"/>
  <c r="F56" i="23"/>
  <c r="E56" i="23"/>
  <c r="E57" i="23"/>
  <c r="E96" i="23"/>
  <c r="F57" i="23"/>
  <c r="F88" i="23" l="1"/>
  <c r="C92" i="23"/>
  <c r="H92" i="23" s="1"/>
  <c r="D92" i="23"/>
  <c r="E88" i="23"/>
  <c r="C94" i="23" l="1"/>
  <c r="H94" i="23" s="1"/>
  <c r="F92" i="23"/>
  <c r="D94" i="23"/>
  <c r="E92" i="23"/>
  <c r="E94" i="23" l="1"/>
  <c r="F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<sst xmlns="http://schemas.openxmlformats.org/spreadsheetml/2006/main" count="706" uniqueCount="240">
  <si>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</si>
  <si>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</si>
  <si>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</si>
  <si>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</si>
  <si>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</si>
  <si>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</si>
  <si>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</si>
  <si>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</si>
  <si>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</si>
  <si>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</si>
  <si>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</si>
  <si>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</si>
  <si>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</si>
  <si>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</si>
  <si>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</si>
  <si>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</si>
  <si>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</si>
  <si>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</si>
  <si>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</si>
  <si>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</si>
  <si>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</si>
  <si>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</si>
  <si>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</si>
  <si>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</si>
  <si>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</si>
  <si>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</si>
  <si>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</si>
  <si>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</si>
  <si>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</si>
  <si>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</si>
  <si>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</si>
  <si>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</si>
  <si>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</si>
  <si>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</si>
  <si>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</si>
  <si>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</si>
  <si>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</si>
  <si>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</si>
  <si>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</si>
  <si>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</si>
  <si>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</si>
  <si>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</si>
  <si>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</si>
  <si>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</si>
  <si>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</si>
  <si>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</si>
  <si>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</si>
  <si>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</si>
  <si>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</si>
  <si>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</si>
  <si>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</si>
  <si>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</si>
  <si>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</si>
  <si>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</si>
  <si>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</si>
  <si>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</si>
  <si>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</si>
  <si>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</si>
  <si>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</si>
  <si>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</si>
  <si>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</si>
  <si>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</si>
  <si>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</si>
  <si>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</si>
  <si>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</si>
  <si>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</si>
  <si>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</si>
  <si>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</si>
  <si>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</si>
  <si>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</si>
  <si>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</si>
  <si>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</si>
  <si>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</si>
  <si>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</si>
  <si>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</si>
  <si>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</si>
  <si>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</si>
  <si>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</si>
  <si>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</si>
  <si>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</si>
  <si>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</si>
  <si>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</si>
  <si>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</si>
  <si>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</si>
  <si>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</si>
  <si>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</si>
  <si>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</si>
  <si>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</si>
  <si>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</si>
  <si>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</si>
  <si>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</si>
  <si>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</si>
  <si>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</si>
  <si>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</si>
  <si>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</si>
  <si>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</si>
  <si>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</si>
  <si>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</si>
  <si>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</si>
  <si>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</si>
  <si>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</si>
  <si>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</si>
  <si>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</si>
  <si>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</si>
  <si>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</si>
  <si>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</si>
  <si>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</si>
  <si>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</si>
  <si>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</si>
  <si>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</si>
  <si>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</si>
  <si>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</si>
  <si>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</si>
  <si>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</si>
  <si>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</si>
  <si>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</si>
  <si>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</si>
  <si>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</si>
  <si>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</si>
  <si>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</si>
  <si>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</si>
  <si>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</si>
  <si>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</si>
  <si>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</si>
  <si>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</si>
  <si>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</si>
  <si>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</si>
  <si>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</si>
  <si>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</si>
  <si>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</si>
  <si>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</si>
  <si>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</si>
  <si>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</si>
  <si>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</si>
  <si>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</si>
  <si>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</si>
  <si>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</si>
  <si>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</si>
  <si>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</si>
  <si>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</si>
  <si>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</si>
  <si>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</si>
  <si>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</si>
  <si>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</si>
  <si>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</si>
  <si>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</si>
  <si>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</si>
  <si>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</si>
  <si>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</si>
  <si>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</si>
  <si>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</si>
  <si>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</si>
  <si>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</si>
  <si>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</si>
  <si>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</si>
  <si>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</si>
  <si>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</si>
  <si>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</si>
  <si>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</si>
  <si>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</si>
  <si>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</si>
  <si>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</si>
  <si>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</si>
  <si>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</si>
  <si>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</si>
  <si>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</si>
  <si>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</si>
  <si>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</si>
  <si>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</si>
  <si>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</si>
  <si>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</si>
  <si>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</si>
  <si>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</si>
  <si>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</si>
  <si>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</si>
  <si>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</si>
  <si>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</si>
  <si>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</si>
  <si>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</si>
  <si>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</si>
  <si>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</si>
  <si>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</si>
  <si>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</si>
  <si>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</si>
  <si>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</si>
  <si>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</si>
  <si>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</si>
  <si>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</si>
  <si>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</si>
  <si>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</si>
  <si>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</si>
  <si>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</si>
  <si>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</si>
  <si>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</si>
  <si>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</si>
  <si>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</si>
  <si>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</si>
  <si>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</si>
  <si>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</si>
  <si>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</si>
  <si>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</si>
  <si>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</si>
  <si>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</si>
  <si>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</si>
  <si>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</si>
  <si>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</si>
  <si>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</si>
  <si>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</si>
  <si>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</si>
  <si>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</si>
  <si>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</si>
  <si>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</si>
  <si>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</si>
  <si>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</si>
  <si>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</si>
  <si>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</si>
  <si>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</si>
  <si>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</si>
  <si>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</si>
  <si>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</si>
  <si>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</si>
  <si>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</si>
  <si>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</si>
  <si>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</si>
  <si>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</si>
  <si>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</si>
  <si>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</si>
  <si>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</si>
  <si>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</si>
  <si>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</si>
  <si>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</si>
  <si>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</si>
  <si>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</si>
  <si>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</si>
  <si>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</si>
  <si>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</si>
  <si>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</si>
  <si>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</si>
  <si>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 xml:space="preserve">Plan finansowy Małopolskiego Oddziału Wojewódzkiego Narodowego Funduszu Zdrowia  na 2013 rok                                                                                                                                                  zatwierdzony przez Ministra Zdrowia w porozumieniu z Ministrem Finansów w dniu  14.08.2012 r. </t>
  </si>
  <si>
    <t>Plan na
2013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</si>
</sst>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49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39" t="s">
        <v>233</v>
      </c>
      <c r="B1" s="139"/>
      <c r="C1" s="139"/>
      <c r="D1" s="139"/>
      <c r="E1" s="139"/>
      <c r="F1" s="139"/>
    </row>
    <row r="2" spans="1:8" s="51" customFormat="1" ht="35.25" customHeight="1" x14ac:dyDescent="0.3">
      <c r="A2" s="143" t="s">
        <v>201</v>
      </c>
      <c r="B2" s="143"/>
      <c r="C2" s="144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0" t="s">
        <v>127</v>
      </c>
      <c r="B4" s="140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11" customFormat="1" ht="38.25" customHeight="1" x14ac:dyDescent="0.2">
      <c r="A5" s="140"/>
      <c r="B5" s="140"/>
      <c r="C5" s="142"/>
      <c r="D5" s="142"/>
      <c r="E5" s="138"/>
      <c r="F5" s="138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39" t="str">
        <f>NFZ!A1</f>
        <v>PLAN FINANSOWY NARODOWEGO FUNDUSZU ZDROWIA NA 2012 ROK
(PO UWZGLĘDNIENIU PRZESUNIĘĆ W RAMACH PLANOWANYCH KOSZTÓW ADMINISTRACYJNYCH
- STAN NA 3 STYCZNIA 2012 ROKU)</v>
      </c>
      <c r="B1" s="139"/>
      <c r="C1" s="139"/>
      <c r="D1" s="139"/>
      <c r="E1" s="139"/>
      <c r="F1" s="139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45" t="s">
        <v>127</v>
      </c>
      <c r="B4" s="145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6" customFormat="1" ht="33" customHeight="1" x14ac:dyDescent="0.2">
      <c r="A5" s="145"/>
      <c r="B5" s="145"/>
      <c r="C5" s="142"/>
      <c r="D5" s="142"/>
      <c r="E5" s="138"/>
      <c r="F5" s="138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39" t="str">
        <f>NFZ!A1</f>
        <v>PLAN FINANSOWY NARODOWEGO FUNDUSZU ZDROWIA NA 2012 ROK
(PO UWZGLĘDNIENIU PRZESUNIĘĆ W RAMACH PLANOWANYCH KOSZTÓW ADMINISTRACYJNYCH
- STAN NA 3 STYCZNIA 2012 ROKU)</v>
      </c>
      <c r="B1" s="139"/>
      <c r="C1" s="139"/>
      <c r="D1" s="139"/>
      <c r="E1" s="139"/>
      <c r="F1" s="139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46" t="s">
        <v>127</v>
      </c>
      <c r="B4" s="145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6" customFormat="1" ht="33" customHeight="1" x14ac:dyDescent="0.2">
      <c r="A5" s="145"/>
      <c r="B5" s="145"/>
      <c r="C5" s="142"/>
      <c r="D5" s="142"/>
      <c r="E5" s="138"/>
      <c r="F5" s="138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#REF!+#REF!+#REF!+#REF!+#REF!+Małopolski!C33+#REF!+#REF!+#REF!+#REF!+#REF!+#REF!+#REF!+#REF!+#REF!+#REF!</f>
        <v>#REF!</v>
      </c>
      <c r="D34" s="87" t="e">
        <f>#REF!+#REF!+#REF!+#REF!+#REF!+Małopolski!D33+#REF!+#REF!+#REF!+#REF!+#REF!+#REF!+#REF!+#REF!+#REF!+#REF!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#REF!+#REF!+#REF!+#REF!+#REF!+Małopolski!C34+#REF!+#REF!+#REF!+#REF!+#REF!+#REF!+#REF!+#REF!+#REF!+#REF!</f>
        <v>#REF!</v>
      </c>
      <c r="D35" s="87" t="e">
        <f>#REF!+#REF!+#REF!+#REF!+#REF!+Małopolski!D34+#REF!+#REF!+#REF!+#REF!+#REF!+#REF!+#REF!+#REF!+#REF!+#REF!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#REF!+#REF!+#REF!+#REF!+#REF!+Małopolski!C35+#REF!+#REF!+#REF!+#REF!+#REF!+#REF!+#REF!+#REF!+#REF!+#REF!</f>
        <v>#REF!</v>
      </c>
      <c r="D36" s="87" t="e">
        <f>#REF!+#REF!+#REF!+#REF!+#REF!+Małopolski!D35+#REF!+#REF!+#REF!+#REF!+#REF!+#REF!+#REF!+#REF!+#REF!+#REF!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#REF!+#REF!+#REF!+#REF!+#REF!+Małopolski!C37+#REF!+#REF!+#REF!+#REF!+#REF!+#REF!+#REF!+#REF!+#REF!+#REF!</f>
        <v>#REF!</v>
      </c>
      <c r="D38" s="79" t="e">
        <f>#REF!+#REF!+#REF!+#REF!+#REF!+Małopolski!D37+#REF!+#REF!+#REF!+#REF!+#REF!+#REF!+#REF!+#REF!+#REF!+#REF!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#REF!+#REF!+#REF!+#REF!+#REF!+Małopolski!C38+#REF!+#REF!+#REF!+#REF!+#REF!+#REF!+#REF!+#REF!+#REF!+#REF!</f>
        <v>#REF!</v>
      </c>
      <c r="D39" s="79" t="e">
        <f>#REF!+#REF!+#REF!+#REF!+#REF!+Małopolski!D38+#REF!+#REF!+#REF!+#REF!+#REF!+#REF!+#REF!+#REF!+#REF!+#REF!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#REF!+#REF!+#REF!+#REF!+#REF!+Małopolski!C40+#REF!+#REF!+#REF!+#REF!+#REF!+#REF!+#REF!+#REF!+#REF!+#REF!</f>
        <v>#REF!</v>
      </c>
      <c r="D41" s="79" t="e">
        <f>#REF!+#REF!+#REF!+#REF!+#REF!+Małopolski!D40+#REF!+#REF!+#REF!+#REF!+#REF!+#REF!+#REF!+#REF!+#REF!+#REF!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#REF!+#REF!+#REF!+#REF!+#REF!+Małopolski!C41+#REF!+#REF!+#REF!+#REF!+#REF!+#REF!+#REF!+#REF!+#REF!+#REF!</f>
        <v>#REF!</v>
      </c>
      <c r="D42" s="79" t="e">
        <f>#REF!+#REF!+#REF!+#REF!+#REF!+Małopolski!D41+#REF!+#REF!+#REF!+#REF!+#REF!+#REF!+#REF!+#REF!+#REF!+#REF!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#REF!+#REF!+#REF!+#REF!+#REF!+Małopolski!C42+#REF!+#REF!+#REF!+#REF!+#REF!+#REF!+#REF!+#REF!+#REF!+#REF!</f>
        <v>#REF!</v>
      </c>
      <c r="D43" s="79" t="e">
        <f>#REF!+#REF!+#REF!+#REF!+#REF!+Małopolski!D42+#REF!+#REF!+#REF!+#REF!+#REF!+#REF!+#REF!+#REF!+#REF!+#REF!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#REF!+#REF!+#REF!+#REF!+#REF!+Małopolski!C43+#REF!+#REF!+#REF!+#REF!+#REF!+#REF!+#REF!+#REF!+#REF!+#REF!</f>
        <v>#REF!</v>
      </c>
      <c r="D44" s="79" t="e">
        <f>#REF!+#REF!+#REF!+#REF!+#REF!+Małopolski!D43+#REF!+#REF!+#REF!+#REF!+#REF!+#REF!+#REF!+#REF!+#REF!+#REF!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#REF!+#REF!+#REF!+#REF!+#REF!+Małopolski!C44+#REF!+#REF!+#REF!+#REF!+#REF!+#REF!+#REF!+#REF!+#REF!+#REF!</f>
        <v>#REF!</v>
      </c>
      <c r="D45" s="79" t="e">
        <f>#REF!+#REF!+#REF!+#REF!+#REF!+Małopolski!D44+#REF!+#REF!+#REF!+#REF!+#REF!+#REF!+#REF!+#REF!+#REF!+#REF!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#REF!+#REF!+#REF!+#REF!+#REF!+Małopolski!C45+#REF!+#REF!+#REF!+#REF!+#REF!+#REF!+#REF!+#REF!+#REF!+#REF!</f>
        <v>#REF!</v>
      </c>
      <c r="D46" s="79" t="e">
        <f>#REF!+#REF!+#REF!+#REF!+#REF!+Małopolski!D45+#REF!+#REF!+#REF!+#REF!+#REF!+#REF!+#REF!+#REF!+#REF!+#REF!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#REF!+#REF!+#REF!+#REF!+#REF!+Małopolski!C46+#REF!+#REF!+#REF!+#REF!+#REF!+#REF!+#REF!+#REF!+#REF!+#REF!</f>
        <v>#REF!</v>
      </c>
      <c r="D47" s="79" t="e">
        <f>#REF!+#REF!+#REF!+#REF!+#REF!+Małopolski!D46+#REF!+#REF!+#REF!+#REF!+#REF!+#REF!+#REF!+#REF!+#REF!+#REF!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#REF!+#REF!+#REF!+#REF!+#REF!+Małopolski!C47+#REF!+#REF!+#REF!+#REF!+#REF!+#REF!+#REF!+#REF!+#REF!+#REF!</f>
        <v>#REF!</v>
      </c>
      <c r="D48" s="79" t="e">
        <f>#REF!+#REF!+#REF!+#REF!+#REF!+Małopolski!D47+#REF!+#REF!+#REF!+#REF!+#REF!+#REF!+#REF!+#REF!+#REF!+#REF!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#REF!+#REF!+#REF!+#REF!+#REF!+Małopolski!C48+#REF!+#REF!+#REF!+#REF!+#REF!+#REF!+#REF!+#REF!+#REF!+#REF!</f>
        <v>#REF!</v>
      </c>
      <c r="D49" s="79" t="e">
        <f>#REF!+#REF!+#REF!+#REF!+#REF!+Małopolski!D48+#REF!+#REF!+#REF!+#REF!+#REF!+#REF!+#REF!+#REF!+#REF!+#REF!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#REF!+#REF!+#REF!+#REF!+#REF!+Małopolski!C50+#REF!+#REF!+#REF!+#REF!+#REF!+#REF!+#REF!+#REF!+#REF!+#REF!</f>
        <v>#REF!</v>
      </c>
      <c r="D51" s="79" t="e">
        <f>#REF!+#REF!+#REF!+#REF!+#REF!+Małopolski!D50+#REF!+#REF!+#REF!+#REF!+#REF!+#REF!+#REF!+#REF!+#REF!+#REF!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#REF!+#REF!+#REF!+#REF!+#REF!+Małopolski!C51+#REF!+#REF!+#REF!+#REF!+#REF!+#REF!+#REF!+#REF!+#REF!+#REF!</f>
        <v>#REF!</v>
      </c>
      <c r="D52" s="79" t="e">
        <f>#REF!+#REF!+#REF!+#REF!+#REF!+Małopolski!D51+#REF!+#REF!+#REF!+#REF!+#REF!+#REF!+#REF!+#REF!+#REF!+#REF!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#REF!+#REF!+#REF!+#REF!+#REF!+Małopolski!C52+#REF!+#REF!+#REF!+#REF!+#REF!+#REF!+#REF!+#REF!+#REF!+#REF!</f>
        <v>#REF!</v>
      </c>
      <c r="D53" s="79" t="e">
        <f>#REF!+#REF!+#REF!+#REF!+#REF!+Małopolski!D52+#REF!+#REF!+#REF!+#REF!+#REF!+#REF!+#REF!+#REF!+#REF!+#REF!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#REF!+#REF!+#REF!+#REF!+#REF!+Małopolski!C53+#REF!+#REF!+#REF!+#REF!+#REF!+#REF!+#REF!+#REF!+#REF!+#REF!</f>
        <v>#REF!</v>
      </c>
      <c r="D54" s="79" t="e">
        <f>#REF!+#REF!+#REF!+#REF!+#REF!+Małopolski!D53+#REF!+#REF!+#REF!+#REF!+#REF!+#REF!+#REF!+#REF!+#REF!+#REF!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#REF!+#REF!+#REF!+#REF!+#REF!+Małopolski!C54+#REF!+#REF!+#REF!+#REF!+#REF!+#REF!+#REF!+#REF!+#REF!+#REF!</f>
        <v>#REF!</v>
      </c>
      <c r="D55" s="79" t="e">
        <f>#REF!+#REF!+#REF!+#REF!+#REF!+Małopolski!D54+#REF!+#REF!+#REF!+#REF!+#REF!+#REF!+#REF!+#REF!+#REF!+#REF!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#REF!+#REF!+#REF!+#REF!+#REF!+Małopolski!C55+#REF!+#REF!+#REF!+#REF!+#REF!+#REF!+#REF!+#REF!+#REF!+#REF!</f>
        <v>#REF!</v>
      </c>
      <c r="D56" s="86" t="e">
        <f>#REF!+#REF!+#REF!+#REF!+#REF!+Małopolski!D55+#REF!+#REF!+#REF!+#REF!+#REF!+#REF!+#REF!+#REF!+#REF!+#REF!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#REF!+#REF!+#REF!+#REF!+#REF!+Małopolski!C56+#REF!+#REF!+#REF!+#REF!+#REF!+#REF!+#REF!+#REF!+#REF!+#REF!</f>
        <v>#REF!</v>
      </c>
      <c r="D57" s="79" t="e">
        <f>#REF!+#REF!+#REF!+#REF!+#REF!+Małopolski!D56+#REF!+#REF!+#REF!+#REF!+#REF!+#REF!+#REF!+#REF!+#REF!+#REF!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#REF!+#REF!+#REF!+#REF!+#REF!+Małopolski!C58+#REF!+#REF!+#REF!+#REF!+#REF!+#REF!+#REF!+#REF!+#REF!+#REF!</f>
        <v>#REF!</v>
      </c>
      <c r="D59" s="79" t="e">
        <f>#REF!+#REF!+#REF!+#REF!+#REF!+Małopolski!D58+#REF!+#REF!+#REF!+#REF!+#REF!+#REF!+#REF!+#REF!+#REF!+#REF!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#REF!+#REF!+#REF!+#REF!+#REF!+Małopolski!C59+#REF!+#REF!+#REF!+#REF!+#REF!+#REF!+#REF!+#REF!+#REF!+#REF!</f>
        <v>#REF!</v>
      </c>
      <c r="D60" s="79" t="e">
        <f>#REF!+#REF!+#REF!+#REF!+#REF!+Małopolski!D59+#REF!+#REF!+#REF!+#REF!+#REF!+#REF!+#REF!+#REF!+#REF!+#REF!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#REF!+#REF!+#REF!+#REF!+#REF!+Małopolski!C60+#REF!+#REF!+#REF!+#REF!+#REF!+#REF!+#REF!+#REF!+#REF!+#REF!</f>
        <v>#REF!</v>
      </c>
      <c r="D61" s="79" t="e">
        <f>#REF!+#REF!+#REF!+#REF!+#REF!+Małopolski!D60+#REF!+#REF!+#REF!+#REF!+#REF!+#REF!+#REF!+#REF!+#REF!+#REF!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#REF!+#REF!+#REF!+#REF!+#REF!+Małopolski!C61+#REF!+#REF!+#REF!+#REF!+#REF!+#REF!+#REF!+#REF!+#REF!+#REF!</f>
        <v>#REF!</v>
      </c>
      <c r="D62" s="79" t="e">
        <f>#REF!+#REF!+#REF!+#REF!+#REF!+Małopolski!D61+#REF!+#REF!+#REF!+#REF!+#REF!+#REF!+#REF!+#REF!+#REF!+#REF!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#REF!+#REF!+#REF!+#REF!+#REF!+Małopolski!C62+#REF!+#REF!+#REF!+#REF!+#REF!+#REF!+#REF!+#REF!+#REF!+#REF!</f>
        <v>#REF!</v>
      </c>
      <c r="D63" s="88" t="e">
        <f>#REF!+#REF!+#REF!+#REF!+#REF!+Małopolski!D62+#REF!+#REF!+#REF!+#REF!+#REF!+#REF!+#REF!+#REF!+#REF!+#REF!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F62"/>
  <sheetViews>
    <sheetView showGridLines="0" tabSelected="1" view="pageBreakPreview" zoomScale="55" zoomScaleNormal="70" zoomScaleSheetLayoutView="55" workbookViewId="0">
      <selection activeCell="L14" sqref="L14"/>
    </sheetView>
  </sheetViews>
  <sheetFormatPr defaultRowHeight="12.75" x14ac:dyDescent="0.2"/>
  <cols>
    <col min="1" max="1" width="9.140625" style="2"/>
    <col min="2" max="2" width="117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6" s="50" customFormat="1" ht="69.95" customHeight="1" x14ac:dyDescent="0.2">
      <c r="A1" s="147" t="s">
        <v>238</v>
      </c>
      <c r="B1" s="147"/>
      <c r="C1" s="147"/>
      <c r="D1" s="147"/>
      <c r="E1" s="147"/>
      <c r="F1" s="147"/>
    </row>
    <row r="2" spans="1:6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6" s="6" customFormat="1" ht="45" customHeight="1" x14ac:dyDescent="0.2">
      <c r="A3" s="146" t="s">
        <v>127</v>
      </c>
      <c r="B3" s="145" t="s">
        <v>58</v>
      </c>
      <c r="C3" s="141" t="s">
        <v>239</v>
      </c>
      <c r="D3" s="141" t="s">
        <v>158</v>
      </c>
      <c r="E3" s="138" t="s">
        <v>159</v>
      </c>
      <c r="F3" s="138" t="s">
        <v>160</v>
      </c>
    </row>
    <row r="4" spans="1:6" s="6" customFormat="1" ht="45" customHeight="1" x14ac:dyDescent="0.2">
      <c r="A4" s="145"/>
      <c r="B4" s="145"/>
      <c r="C4" s="142"/>
      <c r="D4" s="142"/>
      <c r="E4" s="138"/>
      <c r="F4" s="138"/>
    </row>
    <row r="5" spans="1:6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6" s="3" customFormat="1" ht="30" customHeight="1" x14ac:dyDescent="0.2">
      <c r="A6" s="25" t="s">
        <v>0</v>
      </c>
      <c r="B6" s="41" t="s">
        <v>209</v>
      </c>
      <c r="C6" s="13">
        <f>C7+C8+C9+C14+C15+C16+C17+C18+C19+C20+C21+C22+C23+C24+C28+C29+C31+C32</f>
        <v>5301676</v>
      </c>
      <c r="D6" s="13">
        <f>D7+D8+D9+D14+D15+D16+D17+D18+D19+D20+D21+D22+D23+D24+D28+D29+D31+D32</f>
        <v>5301676</v>
      </c>
      <c r="E6" s="13" t="str">
        <f>IF(C6=D6,"-",D6-C6)</f>
        <v>-</v>
      </c>
      <c r="F6" s="94">
        <f>IF(C6=0,"-",D6/C6)</f>
        <v>1</v>
      </c>
    </row>
    <row r="7" spans="1:6" ht="31.5" customHeight="1" x14ac:dyDescent="0.2">
      <c r="A7" s="31" t="s">
        <v>1</v>
      </c>
      <c r="B7" s="81" t="s">
        <v>128</v>
      </c>
      <c r="C7" s="86">
        <v>643600</v>
      </c>
      <c r="D7" s="86">
        <f>C7</f>
        <v>643600</v>
      </c>
      <c r="E7" s="100" t="str">
        <f t="shared" ref="E7:E62" si="0">IF(C7=D7,"-",D7-C7)</f>
        <v>-</v>
      </c>
      <c r="F7" s="95">
        <f t="shared" ref="F7:F62" si="1">IF(C7=0,"-",D7/C7)</f>
        <v>1</v>
      </c>
    </row>
    <row r="8" spans="1:6" ht="31.5" customHeight="1" x14ac:dyDescent="0.2">
      <c r="A8" s="31" t="s">
        <v>2</v>
      </c>
      <c r="B8" s="81" t="s">
        <v>129</v>
      </c>
      <c r="C8" s="86">
        <v>434125</v>
      </c>
      <c r="D8" s="86">
        <f t="shared" ref="D8:D34" si="2">C8</f>
        <v>434125</v>
      </c>
      <c r="E8" s="100" t="str">
        <f t="shared" si="0"/>
        <v>-</v>
      </c>
      <c r="F8" s="95">
        <f t="shared" si="1"/>
        <v>1</v>
      </c>
    </row>
    <row r="9" spans="1:6" ht="31.5" customHeight="1" x14ac:dyDescent="0.2">
      <c r="A9" s="31" t="s">
        <v>3</v>
      </c>
      <c r="B9" s="81" t="s">
        <v>126</v>
      </c>
      <c r="C9" s="86">
        <v>2333495</v>
      </c>
      <c r="D9" s="86">
        <f t="shared" si="2"/>
        <v>2333495</v>
      </c>
      <c r="E9" s="100" t="str">
        <f t="shared" si="0"/>
        <v>-</v>
      </c>
      <c r="F9" s="95">
        <f t="shared" si="1"/>
        <v>1</v>
      </c>
    </row>
    <row r="10" spans="1:6" ht="31.5" customHeight="1" x14ac:dyDescent="0.2">
      <c r="A10" s="82" t="s">
        <v>60</v>
      </c>
      <c r="B10" s="121" t="s">
        <v>202</v>
      </c>
      <c r="C10" s="86">
        <v>192505</v>
      </c>
      <c r="D10" s="86">
        <f t="shared" si="2"/>
        <v>192505</v>
      </c>
      <c r="E10" s="100" t="str">
        <f t="shared" si="0"/>
        <v>-</v>
      </c>
      <c r="F10" s="95">
        <f t="shared" si="1"/>
        <v>1</v>
      </c>
    </row>
    <row r="11" spans="1:6" ht="31.5" customHeight="1" x14ac:dyDescent="0.2">
      <c r="A11" s="82" t="s">
        <v>203</v>
      </c>
      <c r="B11" s="121" t="s">
        <v>206</v>
      </c>
      <c r="C11" s="86">
        <v>174900</v>
      </c>
      <c r="D11" s="86">
        <f t="shared" ref="D11:D13" si="3">C11</f>
        <v>174900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6" ht="31.5" customHeight="1" x14ac:dyDescent="0.2">
      <c r="A12" s="82" t="s">
        <v>204</v>
      </c>
      <c r="B12" s="121" t="s">
        <v>207</v>
      </c>
      <c r="C12" s="86">
        <v>102030</v>
      </c>
      <c r="D12" s="86">
        <f t="shared" si="3"/>
        <v>102030</v>
      </c>
      <c r="E12" s="100" t="str">
        <f t="shared" si="4"/>
        <v>-</v>
      </c>
      <c r="F12" s="95">
        <f t="shared" si="5"/>
        <v>1</v>
      </c>
    </row>
    <row r="13" spans="1:6" ht="31.5" customHeight="1" x14ac:dyDescent="0.2">
      <c r="A13" s="82" t="s">
        <v>205</v>
      </c>
      <c r="B13" s="121" t="s">
        <v>208</v>
      </c>
      <c r="C13" s="86">
        <v>53995</v>
      </c>
      <c r="D13" s="86">
        <f t="shared" si="3"/>
        <v>53995</v>
      </c>
      <c r="E13" s="100" t="str">
        <f t="shared" si="4"/>
        <v>-</v>
      </c>
      <c r="F13" s="95">
        <f t="shared" si="5"/>
        <v>1</v>
      </c>
    </row>
    <row r="14" spans="1:6" ht="31.5" customHeight="1" x14ac:dyDescent="0.2">
      <c r="A14" s="31" t="s">
        <v>4</v>
      </c>
      <c r="B14" s="81" t="s">
        <v>135</v>
      </c>
      <c r="C14" s="86">
        <v>148818</v>
      </c>
      <c r="D14" s="86">
        <f t="shared" si="2"/>
        <v>148818</v>
      </c>
      <c r="E14" s="100" t="str">
        <f t="shared" si="0"/>
        <v>-</v>
      </c>
      <c r="F14" s="95">
        <f t="shared" si="1"/>
        <v>1</v>
      </c>
    </row>
    <row r="15" spans="1:6" ht="31.5" customHeight="1" x14ac:dyDescent="0.2">
      <c r="A15" s="31" t="s">
        <v>5</v>
      </c>
      <c r="B15" s="81" t="s">
        <v>130</v>
      </c>
      <c r="C15" s="86">
        <v>169454</v>
      </c>
      <c r="D15" s="86">
        <f t="shared" si="2"/>
        <v>169454</v>
      </c>
      <c r="E15" s="100" t="str">
        <f t="shared" si="0"/>
        <v>-</v>
      </c>
      <c r="F15" s="95">
        <f t="shared" si="1"/>
        <v>1</v>
      </c>
    </row>
    <row r="16" spans="1:6" ht="31.5" customHeight="1" x14ac:dyDescent="0.2">
      <c r="A16" s="31" t="s">
        <v>6</v>
      </c>
      <c r="B16" s="81" t="s">
        <v>137</v>
      </c>
      <c r="C16" s="86">
        <v>111272</v>
      </c>
      <c r="D16" s="86">
        <f t="shared" si="2"/>
        <v>111272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86">
        <v>30251</v>
      </c>
      <c r="D17" s="86">
        <f t="shared" si="2"/>
        <v>30251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86">
        <v>178846</v>
      </c>
      <c r="D18" s="86">
        <f t="shared" si="2"/>
        <v>178846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86">
        <v>49500</v>
      </c>
      <c r="D19" s="86">
        <f t="shared" si="2"/>
        <v>49500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86">
        <v>1701</v>
      </c>
      <c r="D20" s="86">
        <f t="shared" si="2"/>
        <v>1701</v>
      </c>
      <c r="E20" s="100" t="str">
        <f t="shared" si="0"/>
        <v>-</v>
      </c>
      <c r="F20" s="95">
        <f t="shared" si="1"/>
        <v>1</v>
      </c>
    </row>
    <row r="21" spans="1:6" ht="46.5" customHeight="1" x14ac:dyDescent="0.2">
      <c r="A21" s="31" t="s">
        <v>11</v>
      </c>
      <c r="B21" s="81" t="s">
        <v>133</v>
      </c>
      <c r="C21" s="86">
        <v>10810</v>
      </c>
      <c r="D21" s="86">
        <f t="shared" si="2"/>
        <v>10810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86">
        <v>136225</v>
      </c>
      <c r="D22" s="86">
        <f t="shared" si="2"/>
        <v>136225</v>
      </c>
      <c r="E22" s="100" t="str">
        <f t="shared" si="0"/>
        <v>-</v>
      </c>
      <c r="F22" s="95">
        <f t="shared" si="1"/>
        <v>1</v>
      </c>
    </row>
    <row r="23" spans="1:6" ht="42.75" customHeight="1" x14ac:dyDescent="0.2">
      <c r="A23" s="31" t="s">
        <v>14</v>
      </c>
      <c r="B23" s="81" t="s">
        <v>210</v>
      </c>
      <c r="C23" s="86">
        <v>69200</v>
      </c>
      <c r="D23" s="86">
        <f t="shared" si="2"/>
        <v>69200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211</v>
      </c>
      <c r="C24" s="86">
        <v>718006</v>
      </c>
      <c r="D24" s="86">
        <f t="shared" si="2"/>
        <v>718006</v>
      </c>
      <c r="E24" s="100" t="str">
        <f t="shared" si="0"/>
        <v>-</v>
      </c>
      <c r="F24" s="95">
        <f t="shared" si="1"/>
        <v>1</v>
      </c>
    </row>
    <row r="25" spans="1:6" ht="31.5" x14ac:dyDescent="0.2">
      <c r="A25" s="30" t="s">
        <v>139</v>
      </c>
      <c r="B25" s="121" t="s">
        <v>213</v>
      </c>
      <c r="C25" s="86">
        <v>714006</v>
      </c>
      <c r="D25" s="86">
        <f>C25</f>
        <v>714006</v>
      </c>
      <c r="E25" s="100" t="str">
        <f t="shared" si="0"/>
        <v>-</v>
      </c>
      <c r="F25" s="95">
        <f>IF(C26=0,"-",D25/C26)</f>
        <v>238.00200000000001</v>
      </c>
    </row>
    <row r="26" spans="1:6" ht="31.5" customHeight="1" x14ac:dyDescent="0.2">
      <c r="A26" s="82" t="s">
        <v>212</v>
      </c>
      <c r="B26" s="121" t="s">
        <v>215</v>
      </c>
      <c r="C26" s="86">
        <v>3000</v>
      </c>
      <c r="D26" s="86">
        <f>C26</f>
        <v>3000</v>
      </c>
      <c r="E26" s="100" t="str">
        <f t="shared" si="0"/>
        <v>-</v>
      </c>
      <c r="F26" s="95">
        <f>IF(C27=0,"-",D26/C27)</f>
        <v>3</v>
      </c>
    </row>
    <row r="27" spans="1:6" ht="31.5" customHeight="1" x14ac:dyDescent="0.2">
      <c r="A27" s="82" t="s">
        <v>216</v>
      </c>
      <c r="B27" s="121" t="s">
        <v>214</v>
      </c>
      <c r="C27" s="86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86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86">
        <v>0</v>
      </c>
      <c r="D29" s="86">
        <f t="shared" si="2"/>
        <v>0</v>
      </c>
      <c r="E29" s="100" t="str">
        <f t="shared" si="0"/>
        <v>-</v>
      </c>
      <c r="F29" s="95" t="str">
        <f t="shared" si="1"/>
        <v>-</v>
      </c>
    </row>
    <row r="30" spans="1:6" ht="41.25" customHeight="1" x14ac:dyDescent="0.2">
      <c r="A30" s="82" t="s">
        <v>218</v>
      </c>
      <c r="B30" s="121" t="s">
        <v>219</v>
      </c>
      <c r="C30" s="86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33" customHeight="1" x14ac:dyDescent="0.2">
      <c r="A31" s="33" t="s">
        <v>111</v>
      </c>
      <c r="B31" s="39" t="s">
        <v>114</v>
      </c>
      <c r="C31" s="86">
        <v>263373</v>
      </c>
      <c r="D31" s="86">
        <f t="shared" si="2"/>
        <v>263373</v>
      </c>
      <c r="E31" s="100" t="str">
        <f t="shared" si="0"/>
        <v>-</v>
      </c>
      <c r="F31" s="95">
        <f t="shared" si="1"/>
        <v>1</v>
      </c>
    </row>
    <row r="32" spans="1:6" ht="33" customHeight="1" x14ac:dyDescent="0.2">
      <c r="A32" s="33" t="s">
        <v>112</v>
      </c>
      <c r="B32" s="39" t="s">
        <v>115</v>
      </c>
      <c r="C32" s="86">
        <v>3000</v>
      </c>
      <c r="D32" s="86">
        <f t="shared" si="2"/>
        <v>3000</v>
      </c>
      <c r="E32" s="100" t="str">
        <f t="shared" si="0"/>
        <v>-</v>
      </c>
      <c r="F32" s="95">
        <f t="shared" si="1"/>
        <v>1</v>
      </c>
    </row>
    <row r="33" spans="1:6" s="5" customFormat="1" ht="31.5" customHeight="1" x14ac:dyDescent="0.2">
      <c r="A33" s="34" t="s">
        <v>63</v>
      </c>
      <c r="B33" s="40" t="s">
        <v>64</v>
      </c>
      <c r="C33" s="89">
        <v>0</v>
      </c>
      <c r="D33" s="89">
        <f t="shared" si="2"/>
        <v>0</v>
      </c>
      <c r="E33" s="15" t="str">
        <f t="shared" si="0"/>
        <v>-</v>
      </c>
      <c r="F33" s="96" t="str">
        <f t="shared" si="1"/>
        <v>-</v>
      </c>
    </row>
    <row r="34" spans="1:6" s="5" customFormat="1" ht="31.5" customHeight="1" x14ac:dyDescent="0.2">
      <c r="A34" s="34" t="s">
        <v>62</v>
      </c>
      <c r="B34" s="40" t="s">
        <v>65</v>
      </c>
      <c r="C34" s="89">
        <v>138356</v>
      </c>
      <c r="D34" s="89">
        <f t="shared" si="2"/>
        <v>138356</v>
      </c>
      <c r="E34" s="15" t="str">
        <f t="shared" si="0"/>
        <v>-</v>
      </c>
      <c r="F34" s="96">
        <f t="shared" si="1"/>
        <v>1</v>
      </c>
    </row>
    <row r="35" spans="1:6" s="5" customFormat="1" ht="42.75" customHeight="1" x14ac:dyDescent="0.2">
      <c r="A35" s="34" t="s">
        <v>220</v>
      </c>
      <c r="B35" s="40" t="s">
        <v>221</v>
      </c>
      <c r="C35" s="89">
        <f>C11+C13+C24+C30</f>
        <v>946901</v>
      </c>
      <c r="D35" s="89">
        <f>D11+D13+D24+D30</f>
        <v>946901</v>
      </c>
      <c r="E35" s="15" t="str">
        <f t="shared" ref="E35" si="12">IF(C35=D35,"-",D35-C35)</f>
        <v>-</v>
      </c>
      <c r="F35" s="96">
        <f t="shared" ref="F35" si="13">IF(C35=0,"-",D35/C35)</f>
        <v>1</v>
      </c>
    </row>
    <row r="36" spans="1:6" s="3" customFormat="1" ht="30" customHeight="1" x14ac:dyDescent="0.2">
      <c r="A36" s="28" t="s">
        <v>17</v>
      </c>
      <c r="B36" s="47" t="s">
        <v>232</v>
      </c>
      <c r="C36" s="26">
        <f>C37+C38+C39+C47+C49+C55+C56+C54</f>
        <v>38375</v>
      </c>
      <c r="D36" s="26">
        <f>D37+D38+D39+D47+D49+D55+D56+D54</f>
        <v>38375</v>
      </c>
      <c r="E36" s="13" t="str">
        <f t="shared" si="0"/>
        <v>-</v>
      </c>
      <c r="F36" s="97">
        <f t="shared" si="1"/>
        <v>1</v>
      </c>
    </row>
    <row r="37" spans="1:6" ht="28.5" customHeight="1" x14ac:dyDescent="0.2">
      <c r="A37" s="33" t="s">
        <v>18</v>
      </c>
      <c r="B37" s="42" t="s">
        <v>19</v>
      </c>
      <c r="C37" s="90">
        <v>1546</v>
      </c>
      <c r="D37" s="90">
        <f>C37</f>
        <v>1546</v>
      </c>
      <c r="E37" s="100" t="str">
        <f t="shared" si="0"/>
        <v>-</v>
      </c>
      <c r="F37" s="95">
        <f t="shared" si="1"/>
        <v>1</v>
      </c>
    </row>
    <row r="38" spans="1:6" ht="28.5" customHeight="1" x14ac:dyDescent="0.2">
      <c r="A38" s="33" t="s">
        <v>20</v>
      </c>
      <c r="B38" s="42" t="s">
        <v>21</v>
      </c>
      <c r="C38" s="90">
        <v>4624</v>
      </c>
      <c r="D38" s="90">
        <f>C38</f>
        <v>4624</v>
      </c>
      <c r="E38" s="100" t="str">
        <f t="shared" si="0"/>
        <v>-</v>
      </c>
      <c r="F38" s="95">
        <f t="shared" si="1"/>
        <v>1</v>
      </c>
    </row>
    <row r="39" spans="1:6" ht="28.5" customHeight="1" x14ac:dyDescent="0.2">
      <c r="A39" s="33" t="s">
        <v>22</v>
      </c>
      <c r="B39" s="43" t="s">
        <v>33</v>
      </c>
      <c r="C39" s="90">
        <f>C40+C42+C43+C44+C45+C46</f>
        <v>245</v>
      </c>
      <c r="D39" s="90">
        <f>D40+D42+D43+D44+D45+D46</f>
        <v>245</v>
      </c>
      <c r="E39" s="100" t="str">
        <f t="shared" si="0"/>
        <v>-</v>
      </c>
      <c r="F39" s="95">
        <f t="shared" si="1"/>
        <v>1</v>
      </c>
    </row>
    <row r="40" spans="1:6" ht="28.5" customHeight="1" x14ac:dyDescent="0.2">
      <c r="A40" s="44" t="s">
        <v>41</v>
      </c>
      <c r="B40" s="45" t="s">
        <v>34</v>
      </c>
      <c r="C40" s="79">
        <v>22</v>
      </c>
      <c r="D40" s="79">
        <f>C40</f>
        <v>22</v>
      </c>
      <c r="E40" s="100" t="str">
        <f t="shared" si="0"/>
        <v>-</v>
      </c>
      <c r="F40" s="95">
        <f t="shared" si="1"/>
        <v>1</v>
      </c>
    </row>
    <row r="41" spans="1:6" ht="28.5" customHeight="1" x14ac:dyDescent="0.2">
      <c r="A41" s="44" t="s">
        <v>42</v>
      </c>
      <c r="B41" s="46" t="s">
        <v>35</v>
      </c>
      <c r="C41" s="79">
        <v>22</v>
      </c>
      <c r="D41" s="79">
        <f t="shared" ref="D41:D62" si="14">C41</f>
        <v>22</v>
      </c>
      <c r="E41" s="100" t="str">
        <f t="shared" si="0"/>
        <v>-</v>
      </c>
      <c r="F41" s="95">
        <f t="shared" si="1"/>
        <v>1</v>
      </c>
    </row>
    <row r="42" spans="1:6" ht="28.5" customHeight="1" x14ac:dyDescent="0.2">
      <c r="A42" s="44" t="s">
        <v>43</v>
      </c>
      <c r="B42" s="45" t="s">
        <v>36</v>
      </c>
      <c r="C42" s="79">
        <v>0</v>
      </c>
      <c r="D42" s="79">
        <f t="shared" si="14"/>
        <v>0</v>
      </c>
      <c r="E42" s="100" t="str">
        <f t="shared" si="0"/>
        <v>-</v>
      </c>
      <c r="F42" s="95" t="str">
        <f t="shared" si="1"/>
        <v>-</v>
      </c>
    </row>
    <row r="43" spans="1:6" ht="28.5" customHeight="1" x14ac:dyDescent="0.2">
      <c r="A43" s="44" t="s">
        <v>44</v>
      </c>
      <c r="B43" s="45" t="s">
        <v>37</v>
      </c>
      <c r="C43" s="79">
        <v>0</v>
      </c>
      <c r="D43" s="79">
        <f t="shared" si="14"/>
        <v>0</v>
      </c>
      <c r="E43" s="100" t="str">
        <f t="shared" si="0"/>
        <v>-</v>
      </c>
      <c r="F43" s="95" t="str">
        <f t="shared" si="1"/>
        <v>-</v>
      </c>
    </row>
    <row r="44" spans="1:6" ht="28.5" customHeight="1" x14ac:dyDescent="0.2">
      <c r="A44" s="44" t="s">
        <v>45</v>
      </c>
      <c r="B44" s="45" t="s">
        <v>38</v>
      </c>
      <c r="C44" s="79">
        <v>0</v>
      </c>
      <c r="D44" s="79">
        <f t="shared" si="14"/>
        <v>0</v>
      </c>
      <c r="E44" s="100" t="str">
        <f t="shared" si="0"/>
        <v>-</v>
      </c>
      <c r="F44" s="95" t="str">
        <f t="shared" si="1"/>
        <v>-</v>
      </c>
    </row>
    <row r="45" spans="1:6" ht="28.5" customHeight="1" x14ac:dyDescent="0.2">
      <c r="A45" s="44" t="s">
        <v>46</v>
      </c>
      <c r="B45" s="45" t="s">
        <v>39</v>
      </c>
      <c r="C45" s="90">
        <v>170</v>
      </c>
      <c r="D45" s="90">
        <f t="shared" si="14"/>
        <v>170</v>
      </c>
      <c r="E45" s="100" t="str">
        <f t="shared" si="0"/>
        <v>-</v>
      </c>
      <c r="F45" s="95">
        <f t="shared" si="1"/>
        <v>1</v>
      </c>
    </row>
    <row r="46" spans="1:6" ht="28.5" customHeight="1" x14ac:dyDescent="0.2">
      <c r="A46" s="44" t="s">
        <v>47</v>
      </c>
      <c r="B46" s="45" t="s">
        <v>40</v>
      </c>
      <c r="C46" s="79">
        <v>53</v>
      </c>
      <c r="D46" s="79">
        <f t="shared" si="14"/>
        <v>53</v>
      </c>
      <c r="E46" s="100" t="str">
        <f t="shared" si="0"/>
        <v>-</v>
      </c>
      <c r="F46" s="95">
        <f t="shared" si="1"/>
        <v>1</v>
      </c>
    </row>
    <row r="47" spans="1:6" ht="28.5" customHeight="1" x14ac:dyDescent="0.2">
      <c r="A47" s="33" t="s">
        <v>23</v>
      </c>
      <c r="B47" s="42" t="s">
        <v>222</v>
      </c>
      <c r="C47" s="90">
        <v>21394</v>
      </c>
      <c r="D47" s="90">
        <f t="shared" si="14"/>
        <v>21394</v>
      </c>
      <c r="E47" s="100" t="str">
        <f t="shared" si="0"/>
        <v>-</v>
      </c>
      <c r="F47" s="95">
        <f t="shared" si="1"/>
        <v>1</v>
      </c>
    </row>
    <row r="48" spans="1:6" ht="28.5" customHeight="1" x14ac:dyDescent="0.2">
      <c r="A48" s="44" t="s">
        <v>223</v>
      </c>
      <c r="B48" s="45" t="s">
        <v>224</v>
      </c>
      <c r="C48" s="90">
        <v>24</v>
      </c>
      <c r="D48" s="90">
        <f t="shared" si="14"/>
        <v>24</v>
      </c>
      <c r="E48" s="100" t="str">
        <f t="shared" ref="E48" si="15">IF(C48=D48,"-",D48-C48)</f>
        <v>-</v>
      </c>
      <c r="F48" s="95">
        <f t="shared" ref="F48" si="16">IF(C48=0,"-",D48/C48)</f>
        <v>1</v>
      </c>
    </row>
    <row r="49" spans="1:6" ht="28.5" customHeight="1" x14ac:dyDescent="0.2">
      <c r="A49" s="33" t="s">
        <v>24</v>
      </c>
      <c r="B49" s="43" t="s">
        <v>57</v>
      </c>
      <c r="C49" s="90">
        <f>C50+C51+C52+C53</f>
        <v>4750</v>
      </c>
      <c r="D49" s="90">
        <f>D50+D51+D52+D53</f>
        <v>4750</v>
      </c>
      <c r="E49" s="100" t="str">
        <f t="shared" si="0"/>
        <v>-</v>
      </c>
      <c r="F49" s="95">
        <f t="shared" si="1"/>
        <v>1</v>
      </c>
    </row>
    <row r="50" spans="1:6" ht="28.5" customHeight="1" x14ac:dyDescent="0.2">
      <c r="A50" s="44" t="s">
        <v>52</v>
      </c>
      <c r="B50" s="45" t="s">
        <v>48</v>
      </c>
      <c r="C50" s="90">
        <v>3678</v>
      </c>
      <c r="D50" s="90">
        <f t="shared" si="14"/>
        <v>3678</v>
      </c>
      <c r="E50" s="100" t="str">
        <f t="shared" si="0"/>
        <v>-</v>
      </c>
      <c r="F50" s="95">
        <f t="shared" si="1"/>
        <v>1</v>
      </c>
    </row>
    <row r="51" spans="1:6" ht="28.5" customHeight="1" x14ac:dyDescent="0.2">
      <c r="A51" s="44" t="s">
        <v>53</v>
      </c>
      <c r="B51" s="45" t="s">
        <v>49</v>
      </c>
      <c r="C51" s="90">
        <v>524</v>
      </c>
      <c r="D51" s="90">
        <f t="shared" si="14"/>
        <v>524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54</v>
      </c>
      <c r="B52" s="45" t="s">
        <v>50</v>
      </c>
      <c r="C52" s="90">
        <v>0</v>
      </c>
      <c r="D52" s="90">
        <f t="shared" si="14"/>
        <v>0</v>
      </c>
      <c r="E52" s="100" t="str">
        <f t="shared" si="0"/>
        <v>-</v>
      </c>
      <c r="F52" s="95" t="str">
        <f t="shared" si="1"/>
        <v>-</v>
      </c>
    </row>
    <row r="53" spans="1:6" ht="28.5" customHeight="1" x14ac:dyDescent="0.2">
      <c r="A53" s="44" t="s">
        <v>55</v>
      </c>
      <c r="B53" s="45" t="s">
        <v>51</v>
      </c>
      <c r="C53" s="90">
        <v>548</v>
      </c>
      <c r="D53" s="90">
        <f t="shared" si="14"/>
        <v>548</v>
      </c>
      <c r="E53" s="100" t="str">
        <f t="shared" si="0"/>
        <v>-</v>
      </c>
      <c r="F53" s="95">
        <f t="shared" si="1"/>
        <v>1</v>
      </c>
    </row>
    <row r="54" spans="1:6" ht="28.5" customHeight="1" x14ac:dyDescent="0.2">
      <c r="A54" s="33" t="s">
        <v>25</v>
      </c>
      <c r="B54" s="42" t="s">
        <v>26</v>
      </c>
      <c r="C54" s="79">
        <v>0</v>
      </c>
      <c r="D54" s="79">
        <f t="shared" si="14"/>
        <v>0</v>
      </c>
      <c r="E54" s="100" t="str">
        <f t="shared" si="0"/>
        <v>-</v>
      </c>
      <c r="F54" s="95" t="str">
        <f t="shared" si="1"/>
        <v>-</v>
      </c>
    </row>
    <row r="55" spans="1:6" ht="28.5" customHeight="1" x14ac:dyDescent="0.2">
      <c r="A55" s="33" t="s">
        <v>27</v>
      </c>
      <c r="B55" s="42" t="s">
        <v>225</v>
      </c>
      <c r="C55" s="79">
        <v>5500</v>
      </c>
      <c r="D55" s="79">
        <f t="shared" si="14"/>
        <v>5500</v>
      </c>
      <c r="E55" s="100" t="str">
        <f t="shared" si="0"/>
        <v>-</v>
      </c>
      <c r="F55" s="98">
        <f t="shared" si="1"/>
        <v>1</v>
      </c>
    </row>
    <row r="56" spans="1:6" ht="28.5" customHeight="1" x14ac:dyDescent="0.2">
      <c r="A56" s="33" t="s">
        <v>28</v>
      </c>
      <c r="B56" s="42" t="s">
        <v>29</v>
      </c>
      <c r="C56" s="90">
        <v>316</v>
      </c>
      <c r="D56" s="90">
        <f t="shared" si="14"/>
        <v>316</v>
      </c>
      <c r="E56" s="100" t="str">
        <f t="shared" si="0"/>
        <v>-</v>
      </c>
      <c r="F56" s="95">
        <f t="shared" si="1"/>
        <v>1</v>
      </c>
    </row>
    <row r="57" spans="1:6" s="3" customFormat="1" ht="30" customHeight="1" x14ac:dyDescent="0.2">
      <c r="A57" s="35" t="s">
        <v>30</v>
      </c>
      <c r="B57" s="47" t="s">
        <v>226</v>
      </c>
      <c r="C57" s="88">
        <f>C58+C59+C60+C61</f>
        <v>20970</v>
      </c>
      <c r="D57" s="88">
        <f>D58+D59+D60+D61</f>
        <v>20970</v>
      </c>
      <c r="E57" s="13" t="str">
        <f t="shared" si="0"/>
        <v>-</v>
      </c>
      <c r="F57" s="99">
        <f t="shared" si="1"/>
        <v>1</v>
      </c>
    </row>
    <row r="58" spans="1:6" ht="42" customHeight="1" x14ac:dyDescent="0.2">
      <c r="A58" s="33" t="s">
        <v>93</v>
      </c>
      <c r="B58" s="42" t="s">
        <v>116</v>
      </c>
      <c r="C58" s="79">
        <v>10</v>
      </c>
      <c r="D58" s="79">
        <f t="shared" si="14"/>
        <v>10</v>
      </c>
      <c r="E58" s="79" t="str">
        <f t="shared" si="0"/>
        <v>-</v>
      </c>
      <c r="F58" s="95">
        <f t="shared" si="1"/>
        <v>1</v>
      </c>
    </row>
    <row r="59" spans="1:6" ht="31.5" customHeight="1" x14ac:dyDescent="0.2">
      <c r="A59" s="33" t="s">
        <v>31</v>
      </c>
      <c r="B59" s="42" t="s">
        <v>59</v>
      </c>
      <c r="C59" s="79">
        <v>18295</v>
      </c>
      <c r="D59" s="79">
        <f t="shared" si="14"/>
        <v>18295</v>
      </c>
      <c r="E59" s="79" t="str">
        <f t="shared" si="0"/>
        <v>-</v>
      </c>
      <c r="F59" s="95">
        <f t="shared" si="1"/>
        <v>1</v>
      </c>
    </row>
    <row r="60" spans="1:6" ht="31.5" customHeight="1" x14ac:dyDescent="0.2">
      <c r="A60" s="33" t="s">
        <v>32</v>
      </c>
      <c r="B60" s="42" t="s">
        <v>95</v>
      </c>
      <c r="C60" s="79">
        <v>0</v>
      </c>
      <c r="D60" s="79">
        <f t="shared" si="14"/>
        <v>0</v>
      </c>
      <c r="E60" s="79" t="str">
        <f t="shared" si="0"/>
        <v>-</v>
      </c>
      <c r="F60" s="95" t="str">
        <f t="shared" si="1"/>
        <v>-</v>
      </c>
    </row>
    <row r="61" spans="1:6" ht="31.5" customHeight="1" x14ac:dyDescent="0.2">
      <c r="A61" s="33" t="s">
        <v>94</v>
      </c>
      <c r="B61" s="42" t="s">
        <v>96</v>
      </c>
      <c r="C61" s="79">
        <v>2665</v>
      </c>
      <c r="D61" s="79">
        <f t="shared" si="14"/>
        <v>2665</v>
      </c>
      <c r="E61" s="79" t="str">
        <f t="shared" si="0"/>
        <v>-</v>
      </c>
      <c r="F61" s="95">
        <f t="shared" si="1"/>
        <v>1</v>
      </c>
    </row>
    <row r="62" spans="1:6" ht="32.25" customHeight="1" x14ac:dyDescent="0.2">
      <c r="A62" s="35" t="s">
        <v>101</v>
      </c>
      <c r="B62" s="47" t="s">
        <v>123</v>
      </c>
      <c r="C62" s="88">
        <v>300</v>
      </c>
      <c r="D62" s="88">
        <f t="shared" si="14"/>
        <v>300</v>
      </c>
      <c r="E62" s="13" t="str">
        <f t="shared" si="0"/>
        <v>-</v>
      </c>
      <c r="F62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48" t="s">
        <v>230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Małopolski!E33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Małopolski!E34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Małopolski!E35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Małopolski!E36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Małopolski!E37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Małopolski!E38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Małopolski!E39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Małopolski!E40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Małopolski!E41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Małopolski!E42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Małopolski!E43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Małopolski!E44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Małopolski!E45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Małopolski!E46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Małopolski!E47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Małopolski!E48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Małopolski!E49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Małopolski!E50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Małopolski!E51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Małopolski!E52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Małopolski!E53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Małopolski!E54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Małopolski!E55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Małopolski!E56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Małopolski!E57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Małopolski!E58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Małopolski!E59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Małopolski!E60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Małopolski!E61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Małopolski!E62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Prawdzic-Lewandowska Beata</cp:lastModifiedBy>
  <cp:lastPrinted>2012-08-28T11:28:53Z</cp:lastPrinted>
  <dcterms:created xsi:type="dcterms:W3CDTF">2005-07-21T09:51:05Z</dcterms:created>
  <dcterms:modified xsi:type="dcterms:W3CDTF">2012-08-28T11:29:01Z</dcterms:modified>
</cp:coreProperties>
</file>