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39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C55" i="23" l="1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69" i="23"/>
  <c r="F49" i="20"/>
  <c r="F55" i="23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H55" i="23" l="1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6" i="14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E56" i="20" s="1"/>
  <c r="D54" i="20"/>
  <c r="D52" i="20"/>
  <c r="D72" i="23" s="1"/>
  <c r="D59" i="20"/>
  <c r="D62" i="20"/>
  <c r="D60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43" i="23"/>
  <c r="H43" i="23" s="1"/>
  <c r="C37" i="23"/>
  <c r="H37" i="23" s="1"/>
  <c r="C87" i="23"/>
  <c r="H87" i="23" s="1"/>
  <c r="C40" i="23"/>
  <c r="H40" i="23" s="1"/>
  <c r="C38" i="23"/>
  <c r="H38" i="23" s="1"/>
  <c r="C58" i="20"/>
  <c r="H58" i="20" s="1"/>
  <c r="C77" i="23"/>
  <c r="H77" i="23" s="1"/>
  <c r="C75" i="23"/>
  <c r="H75" i="23" s="1"/>
  <c r="C74" i="23"/>
  <c r="H74" i="23" s="1"/>
  <c r="C73" i="23"/>
  <c r="H73" i="23" s="1"/>
  <c r="C71" i="23"/>
  <c r="H71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3" i="23"/>
  <c r="H53" i="23" s="1"/>
  <c r="D54" i="25"/>
  <c r="E60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D16" i="20"/>
  <c r="D35" i="23" s="1"/>
  <c r="D11" i="20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E9" i="25"/>
  <c r="D10" i="20"/>
  <c r="D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30" i="23"/>
  <c r="E11" i="20"/>
  <c r="F18" i="20"/>
  <c r="D41" i="23"/>
  <c r="F22" i="20"/>
  <c r="E22" i="20"/>
  <c r="D45" i="23"/>
  <c r="E26" i="20"/>
  <c r="D43" i="23"/>
  <c r="F43" i="23" s="1"/>
  <c r="E24" i="20"/>
  <c r="F26" i="20"/>
  <c r="F20" i="20"/>
  <c r="F61" i="20"/>
  <c r="F55" i="20"/>
  <c r="F45" i="20"/>
  <c r="F37" i="23" l="1"/>
  <c r="F11" i="20"/>
  <c r="C76" i="23"/>
  <c r="H76" i="23" s="1"/>
  <c r="F43" i="20"/>
  <c r="F42" i="14"/>
  <c r="C54" i="23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H54" i="23" l="1"/>
  <c r="D54" i="23"/>
  <c r="E54" i="23" s="1"/>
  <c r="E35" i="23"/>
  <c r="F34" i="23"/>
  <c r="E27" i="23"/>
  <c r="F30" i="23"/>
  <c r="F29" i="23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<sst xmlns="http://schemas.openxmlformats.org/spreadsheetml/2006/main" count="706" uniqueCount="240">
  <si>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</si>
  <si>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</si>
  <si>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</si>
  <si>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</si>
  <si>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</si>
  <si>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</si>
  <si>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</si>
  <si>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</si>
  <si>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</si>
  <si>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</si>
  <si>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</si>
  <si>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</si>
  <si>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</si>
  <si>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</si>
  <si>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</si>
  <si>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</si>
  <si>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</si>
  <si>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</si>
  <si>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</si>
  <si>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</si>
  <si>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</si>
  <si>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</si>
  <si>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</si>
  <si>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</si>
  <si>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</si>
  <si>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</si>
  <si>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</si>
  <si>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</si>
  <si>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</si>
  <si>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</si>
  <si>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</si>
  <si>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</si>
  <si>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</si>
  <si>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</si>
  <si>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</si>
  <si>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</si>
  <si>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</si>
  <si>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</si>
  <si>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</si>
  <si>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</si>
  <si>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</si>
  <si>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</si>
  <si>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</si>
  <si>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</si>
  <si>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</si>
  <si>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</si>
  <si>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</si>
  <si>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</si>
  <si>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</si>
  <si>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</si>
  <si>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</si>
  <si>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</si>
  <si>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</si>
  <si>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</si>
  <si>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</si>
  <si>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</si>
  <si>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</si>
  <si>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</si>
  <si>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</si>
  <si>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</si>
  <si>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</si>
  <si>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</si>
  <si>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</si>
  <si>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</si>
  <si>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</si>
  <si>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</si>
  <si>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</si>
  <si>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</si>
  <si>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</si>
  <si>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</si>
  <si>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</si>
  <si>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</si>
  <si>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</si>
  <si>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</si>
  <si>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</si>
  <si>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</si>
  <si>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</si>
  <si>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</si>
  <si>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</si>
  <si>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</si>
  <si>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</si>
  <si>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</si>
  <si>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</si>
  <si>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</si>
  <si>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</si>
  <si>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</si>
  <si>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</si>
  <si>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</si>
  <si>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</si>
  <si>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</si>
  <si>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</si>
  <si>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</si>
  <si>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</si>
  <si>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</si>
  <si>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</si>
  <si>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</si>
  <si>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</si>
  <si>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</si>
  <si>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</si>
  <si>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</si>
  <si>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</si>
  <si>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</si>
  <si>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</si>
  <si>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</si>
  <si>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</si>
  <si>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</si>
  <si>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</si>
  <si>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</si>
  <si>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</si>
  <si>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</si>
  <si>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</si>
  <si>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</si>
  <si>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</si>
  <si>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</si>
  <si>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</si>
  <si>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</si>
  <si>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</si>
  <si>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</si>
  <si>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</si>
  <si>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</si>
  <si>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</si>
  <si>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</si>
  <si>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</si>
  <si>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</si>
  <si>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</si>
  <si>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</si>
  <si>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</si>
  <si>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</si>
  <si>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</si>
  <si>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</si>
  <si>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</si>
  <si>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</si>
  <si>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</si>
  <si>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</si>
  <si>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</si>
  <si>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</si>
  <si>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</si>
  <si>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</si>
  <si>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</si>
  <si>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</si>
  <si>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</si>
  <si>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</si>
  <si>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</si>
  <si>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</si>
  <si>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</si>
  <si>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</si>
  <si>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</si>
  <si>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</si>
  <si>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</si>
  <si>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</si>
  <si>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</si>
  <si>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</si>
  <si>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</si>
  <si>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</si>
  <si>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</si>
  <si>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</si>
  <si>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</si>
  <si>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</si>
  <si>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</si>
  <si>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</si>
  <si>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</si>
  <si>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</si>
  <si>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</si>
  <si>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</si>
  <si>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</si>
  <si>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</si>
  <si>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</si>
  <si>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</si>
  <si>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</si>
  <si>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</si>
  <si>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</si>
  <si>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</si>
  <si>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</si>
  <si>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</si>
  <si>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</si>
  <si>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</si>
  <si>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</si>
  <si>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</si>
  <si>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</si>
  <si>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</si>
  <si>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</si>
  <si>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</si>
  <si>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</si>
  <si>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</si>
  <si>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</si>
  <si>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</si>
  <si>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</si>
  <si>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</si>
  <si>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</si>
  <si>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</si>
  <si>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</si>
  <si>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</si>
  <si>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</si>
  <si>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</si>
  <si>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</si>
  <si>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</si>
  <si>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</si>
  <si>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</si>
  <si>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</si>
  <si>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</si>
  <si>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</si>
  <si>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</si>
  <si>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</si>
  <si>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</si>
  <si>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</si>
  <si>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</si>
  <si>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</si>
  <si>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</si>
  <si>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</si>
  <si>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</si>
  <si>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</si>
  <si>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</si>
  <si>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</si>
  <si>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</si>
  <si>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</si>
  <si>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</si>
  <si>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</si>
  <si>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</si>
  <si>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</si>
  <si>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</si>
  <si>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</si>
  <si>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</si>
  <si>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</si>
  <si>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</si>
  <si>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</si>
  <si>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</si>
  <si>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</si>
  <si>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</si>
  <si>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</si>
  <si>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</si>
  <si>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</si>
  <si>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</si>
  <si>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</si>
  <si>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</si>
  <si>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</si>
  <si>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</si>
  <si>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</si>
  <si>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</si>
  <si>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2014 rok</t>
  </si>
  <si>
    <t>Plan finansowy Małopolskiego Oddziału Wojewódzkiego Narodowego Funduszu Zdrowia  na 2014 rok                                                                                                                                                  przesunięcia dokonane przez Dyrektora MOW NFZ w dniu 11.06.2014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</si>
</sst>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1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1" t="s">
        <v>233</v>
      </c>
      <c r="B1" s="141"/>
      <c r="C1" s="141"/>
      <c r="D1" s="141"/>
      <c r="E1" s="141"/>
      <c r="F1" s="141"/>
    </row>
    <row r="2" spans="1:8" s="51" customFormat="1" ht="35.25" customHeight="1" x14ac:dyDescent="0.3">
      <c r="A2" s="145" t="s">
        <v>201</v>
      </c>
      <c r="B2" s="145"/>
      <c r="C2" s="146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2" t="s">
        <v>127</v>
      </c>
      <c r="B4" s="142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11" customFormat="1" ht="38.25" customHeight="1" x14ac:dyDescent="0.2">
      <c r="A5" s="142"/>
      <c r="B5" s="142"/>
      <c r="C5" s="144"/>
      <c r="D5" s="144"/>
      <c r="E5" s="140"/>
      <c r="F5" s="140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7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8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H62"/>
  <sheetViews>
    <sheetView showGridLines="0" tabSelected="1" view="pageBreakPreview" topLeftCell="A31" zoomScale="55" zoomScaleNormal="70" zoomScaleSheetLayoutView="55" workbookViewId="0">
      <selection activeCell="B14" sqref="B14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9" t="s">
        <v>239</v>
      </c>
      <c r="B1" s="149"/>
      <c r="C1" s="149"/>
      <c r="D1" s="149"/>
      <c r="E1" s="149"/>
      <c r="F1" s="149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8" t="s">
        <v>127</v>
      </c>
      <c r="B3" s="147" t="s">
        <v>58</v>
      </c>
      <c r="C3" s="143" t="s">
        <v>238</v>
      </c>
      <c r="D3" s="143" t="s">
        <v>158</v>
      </c>
      <c r="E3" s="140" t="s">
        <v>159</v>
      </c>
      <c r="F3" s="140" t="s">
        <v>160</v>
      </c>
    </row>
    <row r="4" spans="1:6" s="6" customFormat="1" ht="45" customHeight="1" x14ac:dyDescent="0.2">
      <c r="A4" s="147"/>
      <c r="B4" s="147"/>
      <c r="C4" s="144"/>
      <c r="D4" s="144"/>
      <c r="E4" s="140"/>
      <c r="F4" s="140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5301676</v>
      </c>
      <c r="D6" s="13">
        <f>D7+D8+D9+D14+D15+D16+D17+D18+D19+D20+D21+D22+D23+D24+D28+D29+D31+D32</f>
        <v>5301676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661480</v>
      </c>
      <c r="D7" s="86">
        <f>C7</f>
        <v>661480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458405</v>
      </c>
      <c r="D8" s="86">
        <f t="shared" ref="D8:D34" si="2">C8</f>
        <v>458405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2544775</v>
      </c>
      <c r="D9" s="86">
        <f t="shared" si="2"/>
        <v>2544775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256047</v>
      </c>
      <c r="D10" s="86">
        <f t="shared" si="2"/>
        <v>256047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234272</v>
      </c>
      <c r="D11" s="86">
        <f t="shared" ref="D11:D13" si="3">C11</f>
        <v>234272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91780</v>
      </c>
      <c r="D12" s="86">
        <f t="shared" si="3"/>
        <v>91780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43665</v>
      </c>
      <c r="D13" s="86">
        <f t="shared" si="3"/>
        <v>43665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166772</v>
      </c>
      <c r="D14" s="86">
        <f t="shared" si="2"/>
        <v>166772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180995</v>
      </c>
      <c r="D15" s="86">
        <f t="shared" si="2"/>
        <v>180995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114302</v>
      </c>
      <c r="D16" s="86">
        <f t="shared" si="2"/>
        <v>114302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33378</v>
      </c>
      <c r="D17" s="86">
        <f t="shared" si="2"/>
        <v>33378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182760</v>
      </c>
      <c r="D18" s="86">
        <f t="shared" si="2"/>
        <v>182760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49500</v>
      </c>
      <c r="D19" s="86">
        <f t="shared" si="2"/>
        <v>49500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12379</v>
      </c>
      <c r="D21" s="86">
        <f t="shared" si="2"/>
        <v>12379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141840</v>
      </c>
      <c r="D22" s="86">
        <f t="shared" si="2"/>
        <v>141840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64000</v>
      </c>
      <c r="D23" s="86">
        <f t="shared" si="2"/>
        <v>64000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686621</v>
      </c>
      <c r="D24" s="86">
        <f t="shared" si="2"/>
        <v>686621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682621</v>
      </c>
      <c r="D25" s="86">
        <f>C25</f>
        <v>682621</v>
      </c>
      <c r="E25" s="100" t="str">
        <f t="shared" si="0"/>
        <v>-</v>
      </c>
      <c r="F25" s="95">
        <f>IF(C26=0,"-",D25/C26)</f>
        <v>227.5403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2768</v>
      </c>
      <c r="D32" s="86">
        <f t="shared" si="2"/>
        <v>2768</v>
      </c>
      <c r="E32" s="100" t="str">
        <f t="shared" si="0"/>
        <v>-</v>
      </c>
      <c r="F32" s="95">
        <f t="shared" si="1"/>
        <v>1</v>
      </c>
    </row>
    <row r="33" spans="1:8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8" s="5" customFormat="1" ht="31.5" customHeight="1" x14ac:dyDescent="0.2">
      <c r="A34" s="34" t="s">
        <v>62</v>
      </c>
      <c r="B34" s="40" t="s">
        <v>65</v>
      </c>
      <c r="C34" s="89">
        <v>139169</v>
      </c>
      <c r="D34" s="89">
        <f t="shared" si="2"/>
        <v>139169</v>
      </c>
      <c r="E34" s="15" t="str">
        <f t="shared" si="0"/>
        <v>-</v>
      </c>
      <c r="F34" s="96">
        <f t="shared" si="1"/>
        <v>1</v>
      </c>
      <c r="G34" s="138"/>
      <c r="H34" s="139"/>
    </row>
    <row r="35" spans="1:8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8" s="3" customFormat="1" ht="30" customHeight="1" x14ac:dyDescent="0.2">
      <c r="A36" s="28" t="s">
        <v>17</v>
      </c>
      <c r="B36" s="47" t="s">
        <v>232</v>
      </c>
      <c r="C36" s="26">
        <f>C37+C38+C39+C47+C49+C55+C56+C54</f>
        <v>40920</v>
      </c>
      <c r="D36" s="26">
        <f>D37+D38+D39+D47+D49+D55+D56+D54</f>
        <v>40920</v>
      </c>
      <c r="E36" s="13" t="str">
        <f t="shared" si="0"/>
        <v>-</v>
      </c>
      <c r="F36" s="97">
        <f t="shared" si="1"/>
        <v>1</v>
      </c>
    </row>
    <row r="37" spans="1:8" ht="28.5" customHeight="1" x14ac:dyDescent="0.2">
      <c r="A37" s="33" t="s">
        <v>18</v>
      </c>
      <c r="B37" s="42" t="s">
        <v>19</v>
      </c>
      <c r="C37" s="90">
        <v>1699</v>
      </c>
      <c r="D37" s="90">
        <f>C37</f>
        <v>1699</v>
      </c>
      <c r="E37" s="100" t="str">
        <f t="shared" si="0"/>
        <v>-</v>
      </c>
      <c r="F37" s="95">
        <f t="shared" si="1"/>
        <v>1</v>
      </c>
    </row>
    <row r="38" spans="1:8" ht="28.5" customHeight="1" x14ac:dyDescent="0.2">
      <c r="A38" s="33" t="s">
        <v>20</v>
      </c>
      <c r="B38" s="42" t="s">
        <v>21</v>
      </c>
      <c r="C38" s="90">
        <v>4681</v>
      </c>
      <c r="D38" s="90">
        <f>C38</f>
        <v>4681</v>
      </c>
      <c r="E38" s="100" t="str">
        <f t="shared" si="0"/>
        <v>-</v>
      </c>
      <c r="F38" s="95">
        <f t="shared" si="1"/>
        <v>1</v>
      </c>
    </row>
    <row r="39" spans="1:8" ht="28.5" customHeight="1" x14ac:dyDescent="0.2">
      <c r="A39" s="33" t="s">
        <v>22</v>
      </c>
      <c r="B39" s="43" t="s">
        <v>33</v>
      </c>
      <c r="C39" s="90">
        <f>C40+C42+C43+C44+C45+C46</f>
        <v>281</v>
      </c>
      <c r="D39" s="90">
        <f>D40+D42+D43+D44+D45+D46</f>
        <v>281</v>
      </c>
      <c r="E39" s="100" t="str">
        <f t="shared" si="0"/>
        <v>-</v>
      </c>
      <c r="F39" s="95">
        <f t="shared" si="1"/>
        <v>1</v>
      </c>
    </row>
    <row r="40" spans="1:8" ht="28.5" customHeight="1" x14ac:dyDescent="0.2">
      <c r="A40" s="44" t="s">
        <v>41</v>
      </c>
      <c r="B40" s="45" t="s">
        <v>34</v>
      </c>
      <c r="C40" s="79">
        <v>23</v>
      </c>
      <c r="D40" s="79">
        <f>C40</f>
        <v>23</v>
      </c>
      <c r="E40" s="100" t="str">
        <f t="shared" si="0"/>
        <v>-</v>
      </c>
      <c r="F40" s="95">
        <f t="shared" si="1"/>
        <v>1</v>
      </c>
    </row>
    <row r="41" spans="1:8" ht="28.5" customHeight="1" x14ac:dyDescent="0.2">
      <c r="A41" s="44" t="s">
        <v>42</v>
      </c>
      <c r="B41" s="46" t="s">
        <v>35</v>
      </c>
      <c r="C41" s="79">
        <v>23</v>
      </c>
      <c r="D41" s="79">
        <f t="shared" ref="D41:D62" si="14">C41</f>
        <v>23</v>
      </c>
      <c r="E41" s="100" t="str">
        <f t="shared" si="0"/>
        <v>-</v>
      </c>
      <c r="F41" s="95">
        <f t="shared" si="1"/>
        <v>1</v>
      </c>
    </row>
    <row r="42" spans="1:8" ht="28.5" customHeight="1" x14ac:dyDescent="0.2">
      <c r="A42" s="44" t="s">
        <v>43</v>
      </c>
      <c r="B42" s="45" t="s">
        <v>36</v>
      </c>
      <c r="C42" s="79">
        <v>50</v>
      </c>
      <c r="D42" s="79">
        <f t="shared" si="14"/>
        <v>50</v>
      </c>
      <c r="E42" s="100" t="str">
        <f t="shared" si="0"/>
        <v>-</v>
      </c>
      <c r="F42" s="95">
        <f t="shared" si="1"/>
        <v>1</v>
      </c>
    </row>
    <row r="43" spans="1:8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8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8" ht="28.5" customHeight="1" x14ac:dyDescent="0.2">
      <c r="A45" s="44" t="s">
        <v>46</v>
      </c>
      <c r="B45" s="45" t="s">
        <v>39</v>
      </c>
      <c r="C45" s="90">
        <v>153</v>
      </c>
      <c r="D45" s="90">
        <f t="shared" si="14"/>
        <v>153</v>
      </c>
      <c r="E45" s="100" t="str">
        <f t="shared" si="0"/>
        <v>-</v>
      </c>
      <c r="F45" s="95">
        <f t="shared" si="1"/>
        <v>1</v>
      </c>
    </row>
    <row r="46" spans="1:8" ht="28.5" customHeight="1" x14ac:dyDescent="0.2">
      <c r="A46" s="44" t="s">
        <v>47</v>
      </c>
      <c r="B46" s="45" t="s">
        <v>40</v>
      </c>
      <c r="C46" s="79">
        <v>55</v>
      </c>
      <c r="D46" s="79">
        <f t="shared" si="14"/>
        <v>55</v>
      </c>
      <c r="E46" s="100" t="str">
        <f t="shared" si="0"/>
        <v>-</v>
      </c>
      <c r="F46" s="95">
        <f t="shared" si="1"/>
        <v>1</v>
      </c>
    </row>
    <row r="47" spans="1:8" ht="28.5" customHeight="1" x14ac:dyDescent="0.2">
      <c r="A47" s="33" t="s">
        <v>23</v>
      </c>
      <c r="B47" s="42" t="s">
        <v>222</v>
      </c>
      <c r="C47" s="90">
        <v>21898</v>
      </c>
      <c r="D47" s="90">
        <f t="shared" si="14"/>
        <v>21898</v>
      </c>
      <c r="E47" s="100" t="str">
        <f t="shared" si="0"/>
        <v>-</v>
      </c>
      <c r="F47" s="95">
        <f t="shared" si="1"/>
        <v>1</v>
      </c>
    </row>
    <row r="48" spans="1:8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4861</v>
      </c>
      <c r="D49" s="90">
        <f>D50+D51+D52+D53</f>
        <v>4861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3764</v>
      </c>
      <c r="D50" s="90">
        <f t="shared" si="14"/>
        <v>3764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537</v>
      </c>
      <c r="D51" s="90">
        <f t="shared" si="14"/>
        <v>537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560</v>
      </c>
      <c r="D53" s="90">
        <f t="shared" si="14"/>
        <v>560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7200</v>
      </c>
      <c r="D55" s="79">
        <f t="shared" si="14"/>
        <v>7200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300</v>
      </c>
      <c r="D56" s="90">
        <f t="shared" si="14"/>
        <v>300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20960</v>
      </c>
      <c r="D57" s="88">
        <f>D58+D59+D60+D61</f>
        <v>20960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0</v>
      </c>
      <c r="D58" s="79">
        <f t="shared" si="14"/>
        <v>0</v>
      </c>
      <c r="E58" s="79" t="str">
        <f t="shared" si="0"/>
        <v>-</v>
      </c>
      <c r="F58" s="95" t="str">
        <f t="shared" si="1"/>
        <v>-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0" t="s">
        <v>230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2014-06-12T13:00:19Z</cp:lastPrinted>
  <dcterms:created xsi:type="dcterms:W3CDTF">2005-07-21T09:51:05Z</dcterms:created>
  <dcterms:modified xsi:type="dcterms:W3CDTF">2014-06-12T13:00:33Z</dcterms:modified>
</cp:coreProperties>
</file>